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_Moje\__Skola\__FIS-Prace\_Casopis-AIP\_AIP-33\R-Jukl-zalomit\"/>
    </mc:Choice>
  </mc:AlternateContent>
  <xr:revisionPtr revIDLastSave="0" documentId="13_ncr:1_{7BC29FEF-474A-478A-9BE1-6C945A659D93}" xr6:coauthVersionLast="47" xr6:coauthVersionMax="47" xr10:uidLastSave="{00000000-0000-0000-0000-000000000000}"/>
  <bookViews>
    <workbookView xWindow="-108" yWindow="-108" windowWidth="23256" windowHeight="12456" xr2:uid="{5357DA9A-0373-4057-A9DE-EA3CC5347997}"/>
  </bookViews>
  <sheets>
    <sheet name="Long version" sheetId="1" r:id="rId1"/>
  </sheets>
  <definedNames>
    <definedName name="_xlnm._FilterDatabase" localSheetId="0" hidden="1">'Long version'!$A$1:$BT$208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171" i="1" l="1"/>
  <c r="BT171" i="1"/>
  <c r="BF174" i="1"/>
  <c r="BT174" i="1"/>
  <c r="BF182" i="1"/>
  <c r="BT182" i="1"/>
  <c r="BF188" i="1"/>
  <c r="BT188" i="1"/>
  <c r="BF196" i="1"/>
  <c r="BT196" i="1"/>
  <c r="BF206" i="1"/>
  <c r="BT206" i="1"/>
  <c r="BF208" i="1"/>
  <c r="BT208" i="1"/>
  <c r="BF199" i="1"/>
  <c r="BT199" i="1"/>
  <c r="BF181" i="1"/>
  <c r="BT181" i="1"/>
  <c r="BF205" i="1"/>
  <c r="BT205" i="1"/>
  <c r="BF200" i="1"/>
  <c r="BT200" i="1"/>
  <c r="BF176" i="1"/>
  <c r="BT176" i="1"/>
  <c r="BF201" i="1"/>
  <c r="BT201" i="1"/>
  <c r="BF191" i="1"/>
  <c r="BT191" i="1"/>
  <c r="BF195" i="1"/>
  <c r="BT195" i="1"/>
  <c r="BF204" i="1"/>
  <c r="BT204" i="1"/>
  <c r="BF207" i="1"/>
  <c r="BT207" i="1"/>
  <c r="BT152" i="1"/>
  <c r="BF192" i="1"/>
  <c r="BT192" i="1"/>
  <c r="BF198" i="1"/>
  <c r="BT198" i="1"/>
  <c r="BF177" i="1"/>
  <c r="BT177" i="1"/>
  <c r="BT68" i="1"/>
  <c r="BF183" i="1"/>
  <c r="BT183" i="1"/>
  <c r="BF166" i="1"/>
  <c r="BT166" i="1"/>
  <c r="BF209" i="1"/>
  <c r="BT209" i="1"/>
  <c r="BF184" i="1"/>
  <c r="BT184" i="1"/>
  <c r="BF169" i="1"/>
  <c r="BT169" i="1"/>
  <c r="BF173" i="1"/>
  <c r="BT173" i="1"/>
  <c r="BF185" i="1"/>
  <c r="BT185" i="1"/>
  <c r="BF197" i="1"/>
  <c r="BT197" i="1"/>
  <c r="BF168" i="1"/>
  <c r="BT168" i="1"/>
  <c r="BF175" i="1"/>
  <c r="BT175" i="1"/>
  <c r="BF178" i="1"/>
  <c r="BT178" i="1"/>
  <c r="BF186" i="1"/>
  <c r="BT186" i="1"/>
  <c r="BF203" i="1"/>
  <c r="BT203" i="1"/>
  <c r="BT180" i="1"/>
  <c r="BT193" i="1"/>
</calcChain>
</file>

<file path=xl/sharedStrings.xml><?xml version="1.0" encoding="utf-8"?>
<sst xmlns="http://schemas.openxmlformats.org/spreadsheetml/2006/main" count="8151" uniqueCount="4142">
  <si>
    <t>Publication Type</t>
  </si>
  <si>
    <t>Authors</t>
  </si>
  <si>
    <t>Book Authors</t>
  </si>
  <si>
    <t>Book Editors</t>
  </si>
  <si>
    <t>Book Group Authors</t>
  </si>
  <si>
    <t>Author Full Names</t>
  </si>
  <si>
    <t>Book Author Full Names</t>
  </si>
  <si>
    <t>Group Authors</t>
  </si>
  <si>
    <t>Article Title</t>
  </si>
  <si>
    <t>Source Title</t>
  </si>
  <si>
    <t>Book Series Title</t>
  </si>
  <si>
    <t>Book Series Subtitle</t>
  </si>
  <si>
    <t>Language</t>
  </si>
  <si>
    <t>Document Type</t>
  </si>
  <si>
    <t>Conference Title</t>
  </si>
  <si>
    <t>Conference Date</t>
  </si>
  <si>
    <t>Conference Location</t>
  </si>
  <si>
    <t>Conference Sponsor</t>
  </si>
  <si>
    <t>Conference Host</t>
  </si>
  <si>
    <t>Author Keywords</t>
  </si>
  <si>
    <t>Keywords Plus</t>
  </si>
  <si>
    <t>Abstract</t>
  </si>
  <si>
    <t>Addresses</t>
  </si>
  <si>
    <t>Affiliations</t>
  </si>
  <si>
    <t>Reprint Addresses</t>
  </si>
  <si>
    <t>Email Addresses</t>
  </si>
  <si>
    <t>Researcher Ids</t>
  </si>
  <si>
    <t>ORCIDs</t>
  </si>
  <si>
    <t>Funding Orgs</t>
  </si>
  <si>
    <t>Funding Name Preferred</t>
  </si>
  <si>
    <t>Funding Text</t>
  </si>
  <si>
    <t>Cited References</t>
  </si>
  <si>
    <t>Cited Reference Count</t>
  </si>
  <si>
    <t>Times Cited, WoS Core</t>
  </si>
  <si>
    <t>Times Cited, All Databases</t>
  </si>
  <si>
    <t>180 Day Usage Count</t>
  </si>
  <si>
    <t>Since 2013 Usage Count</t>
  </si>
  <si>
    <t>Publisher</t>
  </si>
  <si>
    <t>Publisher City</t>
  </si>
  <si>
    <t>Publisher Address</t>
  </si>
  <si>
    <t>ISSN</t>
  </si>
  <si>
    <t>eISSN</t>
  </si>
  <si>
    <t>ISBN</t>
  </si>
  <si>
    <t>Journal Abbreviation</t>
  </si>
  <si>
    <t>Journal ISO Abbreviation</t>
  </si>
  <si>
    <t>Publication Date</t>
  </si>
  <si>
    <t>Publication Year</t>
  </si>
  <si>
    <t>Volume</t>
  </si>
  <si>
    <t>Issue</t>
  </si>
  <si>
    <t>Part Number</t>
  </si>
  <si>
    <t>Supplement</t>
  </si>
  <si>
    <t>Special Issue</t>
  </si>
  <si>
    <t>Meeting Abstract</t>
  </si>
  <si>
    <t>Start Page</t>
  </si>
  <si>
    <t>End Page</t>
  </si>
  <si>
    <t>Article Number</t>
  </si>
  <si>
    <t>DOI</t>
  </si>
  <si>
    <t>DOI Link</t>
  </si>
  <si>
    <t>Book DOI</t>
  </si>
  <si>
    <t>Early Access Date</t>
  </si>
  <si>
    <t>Number of Pages</t>
  </si>
  <si>
    <t>WoS Categories</t>
  </si>
  <si>
    <t>Web of Science Index</t>
  </si>
  <si>
    <t>Research Areas</t>
  </si>
  <si>
    <t>IDS Number</t>
  </si>
  <si>
    <t>Pubmed Id</t>
  </si>
  <si>
    <t>Open Access Designations</t>
  </si>
  <si>
    <t>Highly Cited Status</t>
  </si>
  <si>
    <t>Hot Paper Status</t>
  </si>
  <si>
    <t>Date of Export</t>
  </si>
  <si>
    <t>UT (Unique WOS ID)</t>
  </si>
  <si>
    <t>Web of Science Record</t>
  </si>
  <si>
    <t>J</t>
  </si>
  <si>
    <t>Song, YH; Park, M; Kim, J</t>
  </si>
  <si>
    <t/>
  </si>
  <si>
    <t>Song, Young Hun; Park, Myeongseok; Kim, Jaeyun</t>
  </si>
  <si>
    <t>Improving the Machine Learning Stock Trading System: An N-Period Volatility Labeling and Instance Selection Technique</t>
  </si>
  <si>
    <t>COMPLEXITY</t>
  </si>
  <si>
    <t>English</t>
  </si>
  <si>
    <t>Article</t>
  </si>
  <si>
    <t>instance selection; N-period volatility trading; trading system; up-down labeling</t>
  </si>
  <si>
    <t>ALGORITHMS; MARKET</t>
  </si>
  <si>
    <t>Financial technology is crucial for the sustainable development of financial systems. Algorithmic trading, a key area in financial technology, involves automated trading based on predefined rules. However, investors cannot manually analyze all market patterns and establish rules, necessitating the development of supervised learning trading systems that can discover market patterns using machine or deep learning techniques. Many studies on supervised learning trading systems rely on up-down labeling based on price differences, which overlooks the issues of nonstationarity, complexity, and noise in stock data. Therefore, this study proposes an N-period volatility trading system that addresses the limitations of up-down labeling systems. The N-period volatility trading system measures price volatility to address uncertainty and enables the construction of a stable, long-term trading system. Additionally, an instance-selection technique is utilized to address the limitations of stock data, including noise, nonlinearity, and complexity, while effectively reducing the data size. The effectiveness of the proposed model is evaluated through trading simulations of stocks comprising the NASDAQ 100 index and compared with up-down labeling trading systems. The experimental results demonstrate that the proposed N-period volatility trading system exhibits higher stability and profitability than other trading systems.</t>
  </si>
  <si>
    <t>[Song, Young Hun] Kookmin Univ, Grad Sch Business IT, 77 Jeongneung Ro, Seoul 02707, South Korea; [Park, Myeongseok] Soonchunhyang Univ, Dept Future Convergence Technol, 22 Soonchunhyang Ro, Asan 31538, Chungcheongnam, South Korea; [Kim, Jaeyun] Soonchunhyang Univ, Dept AI &amp; Big Data, 22 Soonchunhyang Ro, Asan 31538, Chungcheongnam, South Korea</t>
  </si>
  <si>
    <t>Kookmin University; Soonchunhyang University; Soonchunhyang University</t>
  </si>
  <si>
    <t>Kim, J (corresponding author), Soonchunhyang Univ, Dept AI &amp; Big Data, 22 Soonchunhyang Ro, Asan 31538, Chungcheongnam, South Korea.</t>
  </si>
  <si>
    <t>yhij82@gmail.com; pmsk980122@sch.ac.kr; kimym38@sch.ac.kr</t>
  </si>
  <si>
    <t>Kim, Jaeyun/E-2915-2015</t>
  </si>
  <si>
    <t>Kim, Jaeyun/0000-0001-7855-8969</t>
  </si>
  <si>
    <t>National Research Foundation of Korea (NRF) - Korea government (MSIT) [2022R1A2C1092808]; Soonchunhyang University Research Fund</t>
  </si>
  <si>
    <t>National Research Foundation of Korea (NRF) - Korea government (MSIT)(National Research Foundation of KoreaMinistry of Science, ICT &amp; Future Planning, Republic of KoreaMinistry of Science &amp; ICT (MSIT), Republic of Korea); Soonchunhyang University Research Fund</t>
  </si>
  <si>
    <t>This work was supported by the National Research Foundation of Korea (NRF) grant funded by the Korea government (MSIT) (No. 2022R1A2C1092808) and the Soonchunhyang University Research Fund.</t>
  </si>
  <si>
    <t>WILEY</t>
  </si>
  <si>
    <t>HOBOKEN</t>
  </si>
  <si>
    <t>111 RIVER ST, HOBOKEN 07030-5774, NJ USA</t>
  </si>
  <si>
    <t>1076-2787</t>
  </si>
  <si>
    <t>1099-0526</t>
  </si>
  <si>
    <t>Complexity</t>
  </si>
  <si>
    <t>OCT 22</t>
  </si>
  <si>
    <t>10.1155/2024/5036389</t>
  </si>
  <si>
    <t>Mathematics, Interdisciplinary Applications; Multidisciplinary Sciences</t>
  </si>
  <si>
    <t>Science Citation Index Expanded (SCI-EXPANDED)</t>
  </si>
  <si>
    <t>Mathematics; Science &amp; Technology - Other Topics</t>
  </si>
  <si>
    <t>K8T4F</t>
  </si>
  <si>
    <t>gold</t>
  </si>
  <si>
    <t>2025-08-06</t>
  </si>
  <si>
    <t>WOS:001346564200001</t>
  </si>
  <si>
    <t>Sukma, N; Namahoot, CS</t>
  </si>
  <si>
    <t>Sukma, Narongsak; Namahoot, Chakkrit Snae</t>
  </si>
  <si>
    <t>Enhancing Trading Strategies: A Multi-indicator Analysis for Profitable Algorithmic Trading</t>
  </si>
  <si>
    <t>COMPUTATIONAL ECONOMICS</t>
  </si>
  <si>
    <t>Algorithmic trading; Technical indicators; Stock market; Investment strategies; Backtesting</t>
  </si>
  <si>
    <t>NEURAL-NETWORK; STOCK</t>
  </si>
  <si>
    <t>Algorithmic trading has become increasingly prevalent in financial markets, and traders and investors seeking to leverage computational techniques and data analysis to gain a competitive edge. This paper presents a comprehensive analysis of algorithmic trading strategies, focusing on the efficacy of technical indicators in predicting market trends and generating profitable trading signals. The research framework outlines a systematic process for investigating and evaluating stock market investment strategies, beginning with a clear research objective and a comprehensive review of the literature. Data collected from various stock exchanges, including the S&amp;P 500, undergo rigorous preprocessing, cleaning, and transformation. The subsequent stages involve generating investment signals, calculating relevant indicators such as RSI, EMAs, and MACD, and conducting backtesting to compare the strategy's historical performance to benchmarks. The key findings reveal notable returns generated by the indicators analyzed, though falling short of benchmark performance, highlighting the need for further refinement. The study underscores the importance of a multi-indicator approach in enhancing the interpretability and predictive accuracy of algorithmic trading models. This research contributes to understanding of algorithmic trading strategies and provides valuable information for traders and investors looking to optimize their investment decisions in financial markets.</t>
  </si>
  <si>
    <t>[Sukma, Narongsak; Namahoot, Chakkrit Snae] Naresuan Univ, Fac Sci, Phitsanulok, Thailand</t>
  </si>
  <si>
    <t>Naresuan University</t>
  </si>
  <si>
    <t>Sukma, N (corresponding author), Naresuan Univ, Fac Sci, Phitsanulok, Thailand.</t>
  </si>
  <si>
    <t>narongsak.sukma@outlook.com; chakkrits@nu.ac.th</t>
  </si>
  <si>
    <t>Namahoot, Chakkrit Snae/0000-0003-4660-4590; Sukma, Narongsak/0000-0002-7632-2044</t>
  </si>
  <si>
    <t>SPRINGER</t>
  </si>
  <si>
    <t>DORDRECHT</t>
  </si>
  <si>
    <t>VAN GODEWIJCKSTRAAT 30, 3311 GZ DORDRECHT, NETHERLANDS</t>
  </si>
  <si>
    <t>0927-7099</t>
  </si>
  <si>
    <t>1572-9974</t>
  </si>
  <si>
    <t>COMPUT ECON</t>
  </si>
  <si>
    <t>Comput. Econ.</t>
  </si>
  <si>
    <t>JUN</t>
  </si>
  <si>
    <t>10.1007/s10614-024-10669-3</t>
  </si>
  <si>
    <t>AUG 2024</t>
  </si>
  <si>
    <t>Economics; Management; Mathematics, Interdisciplinary Applications</t>
  </si>
  <si>
    <t>Science Citation Index Expanded (SCI-EXPANDED); Social Science Citation Index (SSCI)</t>
  </si>
  <si>
    <t>Business &amp; Economics; Mathematics</t>
  </si>
  <si>
    <t>3FD7F</t>
  </si>
  <si>
    <t>WOS:001283874700001</t>
  </si>
  <si>
    <t>Tian, HY; Wang, W; Yang, MX; Yilmaz, A</t>
  </si>
  <si>
    <t>Tian, Hongyu; Wang, Wei; Yang, Mengxin; Yilmaz, Ali</t>
  </si>
  <si>
    <t>Investigating the profit performance of quantitative timing trading strategies in the Shanghai copper futures market, 2020-2022</t>
  </si>
  <si>
    <t>INTERNATIONAL STUDIES OF ECONOMICS</t>
  </si>
  <si>
    <t>futures market; technical trading</t>
  </si>
  <si>
    <t>REALITY CHECK</t>
  </si>
  <si>
    <t>In conducting an extensive examination, we scrutinize the efficacy of algorithmic trading strategies applied to Futures CopperMainContinuous in the Shanghai Futures Exchange, utilizing a comprehensive data set spanning from January 2020 to December 2022. To mitigate the potential risk of data-snooping bias-the probability that any favorable results may inadvertently arise from random events rather than the inherent value of the strategies employed to generate these results-our study prudently conducts a reality check and advanced assessments. Throughout the evaluated period, the benchmark demarcation between the in-sample and out-of-sample stages is established in February 2022. Regrettably, our meticulous exploration fails to identify any successful or advantageous algorithmic trading strategies within these categories, particularly following the systematic elimination of data snooping bias. These results underscore the intrinsic challenges in accurately identifying and implementing profit-generating algorithmic trading strategies within the volatile and intricate futures market.</t>
  </si>
  <si>
    <t>[Tian, Hongyu] Beijing Normal Univ Hong Kong Baptist Univ United, 2000 Jindong Rd, Zhuhai City, Guangdong, Peoples R China; [Wang, Wei] Univ Queensland, UQ Business Sch, Brisbane, Australia; [Yang, Mengxin] Univ Hong Kong, HKU Business Sch, Hong Kong, Peoples R China; [Yilmaz, Ali] Cent Queensland Univ, Sch Business &amp; Law, Rockhampton, Qld, Australia</t>
  </si>
  <si>
    <t>Beijing Normal University - Hong Kong Baptist University United International College; Hong Kong Baptist University; University of Queensland; University of Hong Kong; Central Queensland University</t>
  </si>
  <si>
    <t>Tian, HY (corresponding author), Beijing Normal Univ Hong Kong Baptist Univ United, 2000 Jindong Rd, Zhuhai City, Guangdong, Peoples R China.</t>
  </si>
  <si>
    <t>r130001093@mail.uic.edu.cn</t>
  </si>
  <si>
    <t>Tian, Hongyu/AIA-5394-2022</t>
  </si>
  <si>
    <t>2831-3224</t>
  </si>
  <si>
    <t>INT STUD ECON</t>
  </si>
  <si>
    <t>Int. Stud. Econ.</t>
  </si>
  <si>
    <t>DEC</t>
  </si>
  <si>
    <t>SI</t>
  </si>
  <si>
    <t>10.1002/ise3.87</t>
  </si>
  <si>
    <t>JUL 2024</t>
  </si>
  <si>
    <t>Economics</t>
  </si>
  <si>
    <t>Emerging Sources Citation Index (ESCI)</t>
  </si>
  <si>
    <t>Business &amp; Economics</t>
  </si>
  <si>
    <t>Q5V6H</t>
  </si>
  <si>
    <t>WOS:001279759100001</t>
  </si>
  <si>
    <t>Vogel, JUN</t>
  </si>
  <si>
    <t>Vogel, Julian U. N.</t>
  </si>
  <si>
    <t>Better things to do or doing nothing at all? - the implications of incomplete share repurchase programs</t>
  </si>
  <si>
    <t>INTERNATIONAL JOURNAL OF MANAGERIAL FINANCE</t>
  </si>
  <si>
    <t>Algorithmic trading; Financial analysts; Institutional investors; Seemingly unrelated regressions; Share repurchase programs; Structural equation modeling</t>
  </si>
  <si>
    <t>PAYOUT POLICY; STOCK REPURCHASES; CASH-FLOW; MARKET; DIVIDENDS; EARNINGS; INFORMATION; PERFORMANCE; PROPENSITY; INVESTMENT</t>
  </si>
  <si>
    <t>Purpose Share repurchase programs are the most important form of payout, yet the implications of incomplete share repurchase programs have not been examined in previous literature. This study tests whether incomplete share repurchase programs are seen as a positive or as a negative signal by investors.Design/methodology/approach The perception of incomplete share repurchase programs by algorithmic traders, institutional investors and analysts is analyzed with structural equation models, seemingly unrelated regressions, propensity score matching and buy-and-hold abnormal returns on data from share repurchase programs in the United States. In contrast to previous literature, algorithmic trading is appropriately estimated as a latent variable, leading to more reliable results. Furthermore, decisions about share repurchases and dividends are appropriately modeled simultaneously and iteratively, based on findings from previous literature.Findings The results show that sophisticated investors such as algorithmic traders, institutional investors and financial analysts avoid incomplete share repurchase programs over a long-term investment horizon. Thus, incomplete share repurchase programs are interpreted as negative signals. Additional analyses reveal that share repurchase programs are not completed due to insufficient cash flow, as a result of financial difficulties. Overall, this implies that financial managers should be careful to announce share repurchase programs they know cannot be completed, similar to dividends that cannot be maintained over a long-term horizon.Originality/value This study is the first to consider incomplete share repurchase programs. The findings are of interest to scholars and practitioners, as this study goes beyond narrow repurchase program announcement windows, and instead focuses on the longer-term investment horizon over the life of the share repurchase program, which is often ignored in prior research.</t>
  </si>
  <si>
    <t>[Vogel, Julian U. N.] San Jose State Univ, Dept Accounting &amp; Finance, San Jose, CA 95192 USA</t>
  </si>
  <si>
    <t>California State University System; San Jose State University</t>
  </si>
  <si>
    <t>Vogel, JUN (corresponding author), San Jose State Univ, Dept Accounting &amp; Finance, San Jose, CA 95192 USA.</t>
  </si>
  <si>
    <t>julian.vogel@sjsu.edu</t>
  </si>
  <si>
    <t>I would like to thank Drs Alice Bonaime, Charles Teague III, Oscar Varela, and Parth Venkat for their valuable feedback on earlier versions of the manuscript. In particular, I would like to thank Dr. Franziska M. Renz for her kind support. All mistakes are my own.</t>
  </si>
  <si>
    <t>EMERALD GROUP PUBLISHING LTD</t>
  </si>
  <si>
    <t>Leeds</t>
  </si>
  <si>
    <t>Floor 5, Northspring 21-23 Wellington Street, Leeds, W YORKSHIRE, ENGLAND</t>
  </si>
  <si>
    <t>1743-9132</t>
  </si>
  <si>
    <t>1758-6569</t>
  </si>
  <si>
    <t>INT J MANAG FINANC</t>
  </si>
  <si>
    <t>Int. J. Manag. Financ.</t>
  </si>
  <si>
    <t>JAN 17</t>
  </si>
  <si>
    <t>10.1108/IJMF-12-2023-0612</t>
  </si>
  <si>
    <t>Business, Finance</t>
  </si>
  <si>
    <t>S3P9V</t>
  </si>
  <si>
    <t>WOS:001262339500001</t>
  </si>
  <si>
    <t>Yigitcanlar, T; Senadheera, S; Marasinghe, R; Bibri, SE; Sanchez, T; Cugurullo, F; Sieber, R</t>
  </si>
  <si>
    <t>Yigitcanlar, Tan; Senadheera, Sajani; Marasinghe, Raveena; Bibri, Simon Elias; Sanchez, Thomas; Cugurullo, Federico; Sieber, Renee</t>
  </si>
  <si>
    <t>Artificial intelligence and the local government: A five-decade scientometric analysis on the evolution, state-of-the-art, and emerging trends</t>
  </si>
  <si>
    <t>CITIES</t>
  </si>
  <si>
    <t>Artificial intelligence (AI); GeoAI; Local government; Municipality; Technology adoption; Smart city</t>
  </si>
  <si>
    <t>EXPERT SYSTEMS; SMART; TECHNOLOGY; CHALLENGES; PREDICTION; MANAGEMENT</t>
  </si>
  <si>
    <t>In recent years, the rapid advancement of artificial intelligence (AI) technologies has significantly impacted various sectors, including public governance at the local level. However, there exists a limited understanding of the overarching narrative surrounding the adoption of AI in local governments and its future. Therefore, this study aims to provide a comprehensive overview of the evolution, current state-of-the-art, and emerging trends in the adoption of AI in local government. A comprehensive scientometric analysis was conducted on a dataset comprising 7112 relevant literature records retrieved from the Scopus database in October 2023, spanning over the last five decades. The study findings revealed the following key insights: (a) exponential technological advancements over the last decades ushered in an era of AI adoption by local governments; (b) the primary purposes of AI adoption in local governments include decision support, automation, prediction, and service delivery; (c) the main areas of AI adoption in local governments encompass planning, analytics, security, surveillance, energy, and modelling; and (d) under-researched but critical research areas include ethics of and public participation in AI adoption in local governments. This study informs research, policy, and practice by offering a comprehensive understanding of the literature on AI applications in local governments, providing valuable insights for stakeholders and decision-makers.</t>
  </si>
  <si>
    <t>[Yigitcanlar, Tan] Queensland Univ Technol, Sch Architecture &amp; Built Environm, City 4 0 Lab, 2 George St, Brisbane, Qld 4000, Australia; [Senadheera, Sajani; Marasinghe, Raveena] Queensland Univ Technol, Sch Architecture &amp; Built Environm, City 4 0 Lab, Brisbane, Australia; [Bibri, Simon Elias] Ecole Polytech Fed Lausanne, Sch Architecture Civil &amp; Environm Engn, Lausanne, Switzerland; [Sanchez, Thomas] Texas A&amp;M Univ, Dept Landscape Architecture &amp; Urban Planning, College Stn, TX USA; [Cugurullo, Federico] Trinity Coll Dublin, Sch Nat Sci, Dublin, Ireland; [Sieber, Renee] McGill Univ, Dept Geog, Montreal, PQ, Canada</t>
  </si>
  <si>
    <t>Queensland University of Technology (QUT); Queensland University of Technology (QUT); Swiss Federal Institutes of Technology Domain; Ecole Polytechnique Federale de Lausanne; Texas A&amp;M University System; Texas A&amp;M University College Station; Trinity College Dublin; McGill University</t>
  </si>
  <si>
    <t>Yigitcanlar, T (corresponding author), Queensland Univ Technol, Sch Architecture &amp; Built Environm, City 4 0 Lab, 2 George St, Brisbane, Qld 4000, Australia.</t>
  </si>
  <si>
    <t>tan.yigitcanlar@qut.edu.au; sajanisuwanka.senadheera@hdr.qut.edu.au; raveena.pelige@hdr.qut.edu.au; simon.bibri@epfl.ch; twsanchez@tamu.edu; cugurulf@tcd.ie; renee.sieber@mcgill.ca</t>
  </si>
  <si>
    <t>; Cugurullo, Federico/HGV-1243-2022; Sanchez, Thomas/AIF-4773-2022; Yigitcanlar, Tan/J-1142-2012</t>
  </si>
  <si>
    <t>Sanchez, Thomas/0000-0002-8259-0088; Yigitcanlar, Tan/0000-0001-7262-7118; Cugurullo, Federico/0000-0002-0625-8868</t>
  </si>
  <si>
    <t>Australian Research Council Discovery Grant Scheme [DP220101255]</t>
  </si>
  <si>
    <t>Australian Research Council Discovery Grant Scheme(Australian Research Council)</t>
  </si>
  <si>
    <t>This research was funded by the Australian Research Council Discovery Grant Scheme, grant number DP220101255.</t>
  </si>
  <si>
    <t>ELSEVIER SCI LTD</t>
  </si>
  <si>
    <t>London</t>
  </si>
  <si>
    <t>125 London Wall, London, ENGLAND</t>
  </si>
  <si>
    <t>0264-2751</t>
  </si>
  <si>
    <t>1873-6084</t>
  </si>
  <si>
    <t>Cities</t>
  </si>
  <si>
    <t>SEP</t>
  </si>
  <si>
    <t>10.1016/j.cities.2024.105151</t>
  </si>
  <si>
    <t>JUN 2024</t>
  </si>
  <si>
    <t>Urban Studies</t>
  </si>
  <si>
    <t>Social Science Citation Index (SSCI)</t>
  </si>
  <si>
    <t>WV6X2</t>
  </si>
  <si>
    <t>hybrid</t>
  </si>
  <si>
    <t>WOS:001257697800001</t>
  </si>
  <si>
    <t>Zhou, CJ; Huang, YL; Cui, K; Lu, XP</t>
  </si>
  <si>
    <t>Zhou, Chujin; Huang, Yuling; Cui, Kai; Lu, Xiaoping</t>
  </si>
  <si>
    <t>R-DDQN: Optimizing Algorithmic Trading Strategies Using a Reward Network in a Double DQN</t>
  </si>
  <si>
    <t>MATHEMATICS</t>
  </si>
  <si>
    <t>reinforcement learning; algorithmic trading; reward network; deep learning</t>
  </si>
  <si>
    <t>Algorithmic trading is playing an increasingly important role in the financial market, achieving more efficient trading strategies by replacing human decision-making. Among numerous trading algorithms, deep reinforcement learning is gradually replacing traditional high-frequency trading strategies and has become a mainstream research direction in the field of algorithmic trading. This paper introduces a novel approach that leverages reinforcement learning with human feedback (RLHF) within the double DQN algorithm. Traditional reward functions in algorithmic trading heavily rely on expert knowledge, posing challenges in their design and implementation. To tackle this, the reward-driven double DQN (R-DDQN) algorithm is proposed, integrating human feedback via a reward function network trained on expert demonstrations. Additionally, a classification-based training method is employed for optimizing the reward function network. The experiments, conducted on datasets including HSI, IXIC, SP500, GOOGL, MSFT, and INTC, show that the proposed method outperforms all baselines across six datasets and achieves a maximum cumulative return of 1502% within 24 months.</t>
  </si>
  <si>
    <t>[Zhou, Chujin; Huang, Yuling; Cui, Kai; Lu, Xiaoping] Macau Univ Sci &amp; Technol, Sch Comp Sci &amp; Engn, Taipa, Macao, Peoples R China</t>
  </si>
  <si>
    <t>Macau University of Science &amp; Technology</t>
  </si>
  <si>
    <t>Lu, XP (corresponding author), Macau Univ Sci &amp; Technol, Sch Comp Sci &amp; Engn, Taipa, Macao, Peoples R China.</t>
  </si>
  <si>
    <t>3220002751@student.must.edu.mo; 2109853gia30003@student.must.edu.mo; 2109853nia30001@student.must.edu.mo; xplu@must.edu.mo</t>
  </si>
  <si>
    <t>Lu, Xiao-Ping/0000-0002-2363-4175; Huang, Yuling/0000-0002-3992-9744; Kai, Cui/0000-0003-3399-848X; Zhou, Chujin/0009-0005-4082-288X</t>
  </si>
  <si>
    <t>Science and Technology Development Fund, Macau SAR</t>
  </si>
  <si>
    <t>No Statement Available</t>
  </si>
  <si>
    <t>MDPI</t>
  </si>
  <si>
    <t>BASEL</t>
  </si>
  <si>
    <t>ST ALBAN-ANLAGE 66, CH-4052 BASEL, SWITZERLAND</t>
  </si>
  <si>
    <t>2227-7390</t>
  </si>
  <si>
    <t>MATHEMATICS-BASEL</t>
  </si>
  <si>
    <t>Mathematics</t>
  </si>
  <si>
    <t>10.3390/math12111621</t>
  </si>
  <si>
    <t>UA8L4</t>
  </si>
  <si>
    <t>WOS:001245432100001</t>
  </si>
  <si>
    <t>Zolfagharinia, H; Najafi, M; Rizvi, S; Haghighi, A</t>
  </si>
  <si>
    <t>Zolfagharinia, Hossein; Najafi, Mehdi; Rizvi, Shamir; Haghighi, Aida</t>
  </si>
  <si>
    <t>Unleashing the Power of Tweets and News in Stock-Price Prediction Using Machine-Learning Techniques</t>
  </si>
  <si>
    <t>ALGORITHMS</t>
  </si>
  <si>
    <t>stock-price prediction; neural network; LSTM; multi-layer perceptron; news count</t>
  </si>
  <si>
    <t>NEURAL-NETWORK; FINANCIAL NEWS; MULTIPLE CLASSIFIERS; HIDDEN LAYERS; HYBRID ARIMA; MARKET; MODEL; INDEX; SUPPORT; SYSTEM</t>
  </si>
  <si>
    <t>Price prediction tools play a significant role in small investors' behavior. As such, this study aims to propose a method to more effectively predict stock prices in North America. Chiefly, the study addresses crucial questions related to the relevance of news and tweets in stock-price prediction and highlights the potential value of considering such parameters in algorithmic trading strategies-particularly during times of market panic. To this end, we develop innovative multi-layer perceptron (MLP) and long short-term memory (LSTM) neural networks to investigate the influence of Twitter count (TC), and news count (NC) variables on stock-price prediction under both normal and market-panic conditions. To capture the impact of these variables, we integrate technical variables with TC and NC and evaluate the prediction accuracy across different model types. We use Bloomberg Twitter count and news publication count variables in North American stock-price prediction and integrate them into MLP and LSTM neural networks to evaluate their impact during the market pandemic. The results showcase improved prediction accuracy, promising significant benefits for traders and investors. This strategic integration reflects a nuanced understanding of the market sentiment derived from public opinion on platforms like Twitter.</t>
  </si>
  <si>
    <t>[Zolfagharinia, Hossein; Najafi, Mehdi; Rizvi, Shamir] Toronto Metropolitan Univ, Ted Rogers Sch Management, Global Management Studies Dept, Toronto, ON M5B 2K3, Canada; [Haghighi, Aida] Toronto Metropolitan Univ, Fac Community Serv, Sch Occupat &amp; Publ Hlth, Toronto, ON M5B 2K3, Canada</t>
  </si>
  <si>
    <t>Toronto Metropolitan University; Toronto Metropolitan University</t>
  </si>
  <si>
    <t>Zolfagharinia, H (corresponding author), Toronto Metropolitan Univ, Ted Rogers Sch Management, Global Management Studies Dept, Toronto, ON M5B 2K3, Canada.</t>
  </si>
  <si>
    <t>h.zolfagharinia@torontomu.ca; najafi.mehdi@torontomu.ca; shamir.rizvi@torontomu.ca; aida.haghighi@torontomu.ca</t>
  </si>
  <si>
    <t>Zolfagharinia, Hossein/0000-0001-6403-0645</t>
  </si>
  <si>
    <t>1999-4893</t>
  </si>
  <si>
    <t>Algorithms</t>
  </si>
  <si>
    <t>10.3390/a17060234</t>
  </si>
  <si>
    <t>Computer Science, Artificial Intelligence; Computer Science, Theory &amp; Methods</t>
  </si>
  <si>
    <t>Computer Science</t>
  </si>
  <si>
    <t>WK2I1</t>
  </si>
  <si>
    <t>WOS:001254693900001</t>
  </si>
  <si>
    <t>Yuferova, D</t>
  </si>
  <si>
    <t>Yuferova, Darya</t>
  </si>
  <si>
    <t>Algorithmic trading and market efficiency around the introduction of the NYSE Hybrid Market</t>
  </si>
  <si>
    <t>JOURNAL OF FINANCIAL MARKETS</t>
  </si>
  <si>
    <t>Market efficiency; efficiency order book; Algorithmic trading</t>
  </si>
  <si>
    <t>LIMIT ORDER BOOK; INFORMATION-CONTENT; PRICE DISCOVERY; LIQUIDITY; QUALITY; SPEED; ASK</t>
  </si>
  <si>
    <t>I study the effect of algorithmic trading on market efficiency, taking into account past market and limit order flows alike. I find that an exogenous increase in algorithmic trading around the introduction of the NYSE Hybrid Market leads to a significant decrease in the predictive power of surprises in market order imbalance and limit order book imbalances, especially at the outer levels of the limit order book. However, the predictive power of past returns remains largely unchanged. This suggests that algorithmic trading improves market efficiency by facilitating the incorporation of information embedded in both market and limit order flows.</t>
  </si>
  <si>
    <t>[Yuferova, Darya] Norges Handelshoyskole NHH, Norwegian Sch Econ, Helleveien 30, N-5045 Bergen, Norway</t>
  </si>
  <si>
    <t>Norwegian School of Economics (NHH)</t>
  </si>
  <si>
    <t>Yuferova, D (corresponding author), Norges Handelshoyskole NHH, Norwegian Sch Econ, Helleveien 30, N-5045 Bergen, Norway.</t>
  </si>
  <si>
    <t>darya.yuferova@nhh.no</t>
  </si>
  <si>
    <t>ELSEVIER</t>
  </si>
  <si>
    <t>AMSTERDAM</t>
  </si>
  <si>
    <t>RADARWEG 29, 1043 NX AMSTERDAM, NETHERLANDS</t>
  </si>
  <si>
    <t>1386-4181</t>
  </si>
  <si>
    <t>1878-576X</t>
  </si>
  <si>
    <t>J FINANC MARK</t>
  </si>
  <si>
    <t>J. Financ. Mark.</t>
  </si>
  <si>
    <t>10.1016/j.finmar.2024.100909</t>
  </si>
  <si>
    <t>MAY 2024</t>
  </si>
  <si>
    <t>UH0X9</t>
  </si>
  <si>
    <t>WOS:001247059800001</t>
  </si>
  <si>
    <t>Sanati, G; Bhandari, AK</t>
  </si>
  <si>
    <t>Sanati, Gargi; Bhandari, Anup Kumar</t>
  </si>
  <si>
    <t>Operational efficiency in the presence of undesirable byproducts: an analysis of Indian banking sector under traditional and market-based banking framework</t>
  </si>
  <si>
    <t>INDIAN GROWTH AND DEVELOPMENT REVIEW</t>
  </si>
  <si>
    <t>Ownership structure; Operational efficiency; Slippage; Stressed assets; Traditional and universal banking; D24; G21; G32; L25</t>
  </si>
  <si>
    <t>EMPIRICAL-EVIDENCE; SYSTEMS; BENEFIT; 2-STAGE; MODELS; DEA</t>
  </si>
  <si>
    <t>PurposeIn the backdrop of an increase in market-based banking activities, this paper aims to study operational efficiency of Indian banking sector during 2009-2010 through 2017-2018 considering Capital Gain and Gain from Forex Market (as desirable outputs) and Slippage (as undesirable byproducts) simultaneously, along with Advances - a desirable output considered in the traditional banking performance assessment literature. This enables to have an assessment of performance (as captured by the measured efficiency scores) of Indian Banks following an alternative viewpoint about the banking activities. The authors also explain such efficiency scores in terms of bank-specific factors, banking industry competition scenario and interest rate channel.Design/methodology/approachUsing data envelopment analysis (DEA) method, the authors estimate six alternatives but interlinked operational efficiency scores (TES) of the Indian domestic commercial banks. In the second stage, they explain such TES in terms of bank-specific factors, banking industry competition scenario and interest rate channel.FindingsThe authors observe that the private sector banks as a group outperform those under public ownership. Moreover, although the private sector banks could maintain somewhat consistency in their operational efficiency performance over the sample period, public sector banks clearly show a declining tendency. The second stage econometric estimation results show that the priority sector lending has a negative effect on efficiency. Interestingly, the authors get varying results for the relationship between maturity and efficiency score depending on banks' strategies on stressed assets management. Furthermore, the analyses result that banks are not so efficient in managing relatively larger-volume loans. It is also observed that banks' efficiency positively depends on the Credit-to-Deposit (CD) ratio. It is found that the overall operational efficiency of the banks to manage their credit risk portfolio improves with a reduction in the lending rate (LR). However, the interaction of lending activities and capital market shows that with the increase in LR, corporate borrowers may switch to capital market to explore for desired funds, which may induce the banking sector to investment in capital markets and create a positive market sentiment.Originality/valueLiterature, although scanty, is there dealing stressed assets of a bank as some undesirable byproducts of its operational and business activities. However, such literature mostly done within the traditional framework of banking business activities and modern market-based business activities are almost absent in the literature. The authors have done it in the present study.</t>
  </si>
  <si>
    <t>[Sanati, Gargi] Natl Inst Bank Management, Pune, India; [Bhandari, Anup Kumar] Indian Inst Technol Madras, Dept Humanities &amp; Social Sci, Chennai, India</t>
  </si>
  <si>
    <t>Indian Institute of Technology System (IIT System); Indian Institute of Technology (IIT) - Madras</t>
  </si>
  <si>
    <t>Bhandari, AK (corresponding author), Indian Inst Technol Madras, Dept Humanities &amp; Social Sci, Chennai, India.</t>
  </si>
  <si>
    <t>gargi@nibmindia.org; anup@iitm.ac.in</t>
  </si>
  <si>
    <t>Sanati, Gargi/JCE-6315-2023; Bhandari, Anup/KWU-0710-2024</t>
  </si>
  <si>
    <t>1753-8254</t>
  </si>
  <si>
    <t>1753-8262</t>
  </si>
  <si>
    <t>INDIAN GROWTH DEV RE</t>
  </si>
  <si>
    <t>Indian Growth Dev. Rev.</t>
  </si>
  <si>
    <t>AUG 12</t>
  </si>
  <si>
    <t>10.1108/IGDR-07-2023-0093</t>
  </si>
  <si>
    <t>APR 2024</t>
  </si>
  <si>
    <t>Development Studies</t>
  </si>
  <si>
    <t>C2I4N</t>
  </si>
  <si>
    <t>WOS:001208329900001</t>
  </si>
  <si>
    <t>Thomas, WB; Wang, YD; Zhang, L</t>
  </si>
  <si>
    <t>Thomas, Wayne B.; Wang, Yiding; Zhang, Ling</t>
  </si>
  <si>
    <t>Algorithmic Trading and Forward-Looking MD&amp;A Disclosures</t>
  </si>
  <si>
    <t>JOURNAL OF ACCOUNTING RESEARCH</t>
  </si>
  <si>
    <t>algorithmic trading; forward-looking disclosure; MD&amp;A; information acquisition</t>
  </si>
  <si>
    <t>VOLUNTARY DISCLOSURE; DIFFERENTIAL INFORMATION; SHAREHOLDER LITIGATION; CORPORATE DISCLOSURE; EARNINGS; LIQUIDITY; PROPENSITY; MANAGEMENT; SEARCH</t>
  </si>
  <si>
    <t>This study examines how algorithmic trading (AT) affects forward-looking disclosures in Management Discussion and Analysis (MD&amp;A) of annual reports. We predict and find evidence that AT relates negatively to modifications in year-over-year forward-looking MD&amp;A disclosures. This evidence is consistent with AT reducing investors' demand for fundamental information, which reduces managers' incentives to supply costly forward-looking disclosures. Cross-sectional tests provide additional evidence that this negative relation is more pronounced for firms with larger earnings surprises and those with losses. We further validate our conclusion by demonstrating that investors' fundamental information searches are a channel through which AT affects forward-looking disclosures. The conclusion is robust to using the SEC's Tick Size Pilot Program as an exogenous shock to AT and to using alternative disclosure measures (e.g., tone revisions and number of sentences in forward-looking MD&amp;A disclosures). Overall, our study demonstrates that AT is a contributing factor to regulators' concerns over the diminishing usefulness of forward-looking information in MD&amp;A disclosures.</t>
  </si>
  <si>
    <t>[Thomas, Wayne B.; Zhang, Ling] Univ Oklahoma, Michael F Price Coll Business, Norman, OK 73019 USA; [Wang, Yiding] Univ Houston Downtown, Marilyn Davies Coll Business, Houston, TX USA</t>
  </si>
  <si>
    <t>University of Oklahoma System; University of Oklahoma - Norman; University of Houston System; University of Houston Downtown; University of Houston</t>
  </si>
  <si>
    <t>Thomas, WB (corresponding author), Univ Oklahoma, Michael F Price Coll Business, Norman, OK 73019 USA.</t>
  </si>
  <si>
    <t>Wang, Yiding/0000-0003-3086-8428</t>
  </si>
  <si>
    <t>0021-8456</t>
  </si>
  <si>
    <t>1475-679X</t>
  </si>
  <si>
    <t>J ACCOUNT RES</t>
  </si>
  <si>
    <t>J. Account. Res.</t>
  </si>
  <si>
    <t>10.1111/1475-679X.12540</t>
  </si>
  <si>
    <t>ZF3A0</t>
  </si>
  <si>
    <t>WOS:001194889100001</t>
  </si>
  <si>
    <t>Zheng, XR; Gildea, E; Chai, S; Zhang, TX; Wang, SX</t>
  </si>
  <si>
    <t>Zheng, Xianrong; Gildea, Elizabeth; Chai, Sheng; Zhang, Tongxiao; Wang, Shuxi</t>
  </si>
  <si>
    <t>Data Science in Finance: Challenges and Opportunities</t>
  </si>
  <si>
    <t>AI</t>
  </si>
  <si>
    <t>Review</t>
  </si>
  <si>
    <t>data science; financial technologies; algorithmic trading; fraud detection</t>
  </si>
  <si>
    <t>Data science has become increasingly popular due to emerging technologies, including generative AI, big data, deep learning, etc. It can provide insights from data that are hard to determine from a human perspective. Data science in finance helps to provide more personal and safer experiences for customers and develop cutting-edge solutions for a company. This paper surveys the challenges and opportunities in applying data science to finance. It provides a state-of-the-art review of financial technologies, algorithmic trading, and fraud detection. Also, the paper identifies two research topics. One is how to use generative AI in algorithmic trading. The other is how to apply it to fraud detection. Last but not least, the paper discusses the challenges posed by generative AI, such as the ethical considerations, potential biases, and data security.</t>
  </si>
  <si>
    <t>[Zheng, Xianrong] Old Dominion Univ, Informat Technol &amp; Decis Sci Dept, Norfolk, VA 23529 USA; [Gildea, Elizabeth] Old Dominion Univ, Sch Cybersecur, Norfolk, VA 23529 USA; [Chai, Sheng] Northwest Missouri State Univ, Sch Comp Sci &amp; Informat Syst, Maryville, MO 64468 USA; [Zhang, Tongxiao] Northeastern Univ Qinghuangdao, Sch Comp &amp; Commun Engn, Qinhuangdao 066004, Peoples R China; [Wang, Shuxi] Univ Int Business &amp; Econ, Dept Artificial Intelligence, Beijing 100029, Peoples R China</t>
  </si>
  <si>
    <t>Old Dominion University; Old Dominion University; University of International Business &amp; Economics</t>
  </si>
  <si>
    <t>Zheng, XR (corresponding author), Old Dominion Univ, Informat Technol &amp; Decis Sci Dept, Norfolk, VA 23529 USA.</t>
  </si>
  <si>
    <t>x1zheng@odu.edu; egild002@odu.edu; schai@nwmissouri.edu; zhangtongxiao2@sina.com; wangshuxi@uibe.edu.cn</t>
  </si>
  <si>
    <t>Chai, Mark/KIG-0278-2024; Zheng, Xianrong Shawn/HKN-9645-2023</t>
  </si>
  <si>
    <t>2673-2688</t>
  </si>
  <si>
    <t>AI-BASEL</t>
  </si>
  <si>
    <t>MAR</t>
  </si>
  <si>
    <t>10.3390/ai5010004</t>
  </si>
  <si>
    <t>Computer Science, Artificial Intelligence; Computer Science, Interdisciplinary Applications</t>
  </si>
  <si>
    <t>MC6J0</t>
  </si>
  <si>
    <t>WOS:001191463900001</t>
  </si>
  <si>
    <t>C</t>
  </si>
  <si>
    <t>Rahimpour, SM; Goudarzi, R; Shahparifard, V; Mirpoorian, SN</t>
  </si>
  <si>
    <t>IEEE COMPUTER SOC</t>
  </si>
  <si>
    <t>Rahimpour, Seyed Mohammad; Goudarzi, Rouzbeh; Shahparifard, Vahid; Mirpoorian, Seyed Navid</t>
  </si>
  <si>
    <t>Algorithmic Trading Using Technical Indicators and eXtereme Gradient Boosting</t>
  </si>
  <si>
    <t>2024 11TH IEEE SWISS CONFERENCE ON DATA SCIENCE, SDS 2024</t>
  </si>
  <si>
    <t>Swiss Conference on Data Science</t>
  </si>
  <si>
    <t>Proceedings Paper</t>
  </si>
  <si>
    <t>11th IEEE Swiss Conference on Data Science (SDS)</t>
  </si>
  <si>
    <t>MAY 30-31, 2024</t>
  </si>
  <si>
    <t>Zurich, SWITZERLAND</t>
  </si>
  <si>
    <t>IEEE,IEEE Comp Soc,IEEE Computat Intelligence Soc,Data Innovat Alliance,Migros,La Mobiliere,Alexanderthamm,Fivetran,Unit8,Zuhlke,Adesso,Allgeier,Artificially,Raiffeisen,Roche,Six,Trumpf,Satw,Swiss Grp Artificial Intelligence &amp; Cognit Sci,SKDV,Euresearch</t>
  </si>
  <si>
    <t>algorithmic trading; technical indicators; machine learning; XGBClassifier; backtesting</t>
  </si>
  <si>
    <t>PREDICTION</t>
  </si>
  <si>
    <t>The essence of profitable trading is navigating the perilous balance between minimising risk and maximising consistent returns. Success hinges on precise timing in choosing the suitable buy and sell signals. This paper proposes a novel approach that treats this decision-making process as a classification problem. We introduce a unique method for labelling training data, enabling an XGBClassifier to glean accurate buy and sell signals from historical market data using technical indicators as input features. This data-driven strategy's efficacy is tested across four diverse asset classes, encompassing the three largest US market cap sectors and the Cryptocurrency market. Our experimental results demonstrate that the proposed model generates reasonable returns, consistently outperforming a passive buy-and-hold strategy while considerably mitigating risk.</t>
  </si>
  <si>
    <t>[Rahimpour, Seyed Mohammad] Univ Isfahan, Dept Elect Engn, Esfahan, Iran; [Goudarzi, Rouzbeh] Quantix Finance, London, England; [Shahparifard, Vahid] Kimya Global, Muscat, Oman; [Mirpoorian, Seyed Navid] Univ Sheffield, Sch Math &amp; Stat, Sheffield, S Yorkshire, England</t>
  </si>
  <si>
    <t>University of Isfahan; University of Sheffield</t>
  </si>
  <si>
    <t>Rahimpour, SM (corresponding author), Univ Isfahan, Dept Elect Engn, Esfahan, Iran.</t>
  </si>
  <si>
    <t>LOS ALAMITOS</t>
  </si>
  <si>
    <t>10662 LOS VAQUEROS CIRCLE, PO BOX 3014, LOS ALAMITOS, CA 90720-1264 USA</t>
  </si>
  <si>
    <t>2835-3412</t>
  </si>
  <si>
    <t>979-8-3503-0930-0; 979-8-3503-0929-4</t>
  </si>
  <si>
    <t>Swiss Conference on</t>
  </si>
  <si>
    <t>10.1109/SDS60720.2024.00021</t>
  </si>
  <si>
    <t>Computer Science, Artificial Intelligence; Computer Science, Information Systems; Computer Science, Interdisciplinary Applications; Computer Science, Theory &amp; Methods</t>
  </si>
  <si>
    <t>Conference Proceedings Citation Index - Science (CPCI-S)</t>
  </si>
  <si>
    <t>BX7KJ</t>
  </si>
  <si>
    <t>WOS:001322673800014</t>
  </si>
  <si>
    <t>Sarin, S; Singh, SK; Kumar, S; Goyal, S; Gupta, BB; Alhalabi, W; Arya, V</t>
  </si>
  <si>
    <t>Sarin, Saket; Singh, Sunil K.; Kumar, Sudhakar; Goyal, Shivam; Gupta, Brij Bhooshan; Alhalabi, Wadee; Arya, Varsha</t>
  </si>
  <si>
    <t>Unleashing the Power of Multi-Agent Reinforcement Learning for Algorithmic Trading in the Digital Financial Frontier and Enterprise Information Systems</t>
  </si>
  <si>
    <t>CMC-COMPUTERS MATERIALS &amp; CONTINUA</t>
  </si>
  <si>
    <t>Neurodynamic; Fintech; multi-agent reinforcement learning; algorithmic trading; digital financial frontier</t>
  </si>
  <si>
    <t>In the rapidly evolving landscape of today's digital economy, Financial Technology (Fintech) emerges as a trans- formative force, propelled by the dynamic synergy between Artificial Intelligence (AI) and Algorithmic Trading. Our in-depth investigation delves into the intricacies of merging Multi-Agent Reinforcement Learning (MARL) and Explainable AI (XAI) within Fintech, aiming to refine Algorithmic Trading strategies. Through meticulous examination, we uncover the nuanced interactions of AI-driven agents as they collaborate and compete within the financial realm, employing sophisticated deep learning techniques to enhance the clarity and adaptability of trading decisions. These AI-infused Fintech platforms harness collective intelligence to unearth trends, mitigate risks, and provide tailored financial guidance, fostering benefits for individuals and enterprises navigating the digital landscape. Our research holds the potential to revolutionize finance, opening doors to fresh avenues for investment and asset management in the digital age. Additionally, our statistical evaluation yields encouraging results, with metrics such as Accuracy = 0.85, Precision = 0.88, and F1 Score = 0.86, reaffirming the efficacy of our approach within Fintech and emphasizing its reliability and innovative prowess.</t>
  </si>
  <si>
    <t>[Sarin, Saket; Singh, Sunil K.; Kumar, Sudhakar; Goyal, Shivam] Chandigarh Coll Engn &amp; Technol, Chandigarh 160019, India; [Gupta, Brij Bhooshan] Asia Univ, Dept Comp Sci &amp; Informat Engn, Taichung 413, Taiwan; [Gupta, Brij Bhooshan] Symbiosis Int Univ, Symbiosis Ctr Informat Technol SCIT, Pune 411057, India; [Gupta, Brij Bhooshan] Univ Petr &amp; Energy Studies UPES, Ctr Interdisciplinary Res, Dehra Dun 248007, India; [Alhalabi, Wadee] King Abdulaziz Univ, Dept Comp Sci, Immers Virtual Real Res Grp, Jeddah 21589, Saudi Arabia; [Arya, Varsha] Asia Univ, Dept Business Adm, Taichung 413, Taiwan; [Arya, Varsha] Lebanese Amer Univ, Dept Elect &amp; Comp Engn, Beirut 11022801, Lebanon; [Gupta, Brij Bhooshan] Chandigarh Univ, UCRD, Chandigarh 140413, India</t>
  </si>
  <si>
    <t>Asia University Taiwan; Symbiosis International University; Symbiosis Centre for Information Technology (SCIT); University of Petroleum &amp; Energy Studies (UPES); King Abdulaziz University; Asia University Taiwan; Lebanese American University; Chandigarh University</t>
  </si>
  <si>
    <t>Gupta, BB (corresponding author), Asia Univ, Dept Comp Sci &amp; Informat Engn, Taichung 413, Taiwan.;Gupta, BB (corresponding author), Symbiosis Int Univ, Symbiosis Ctr Informat Technol SCIT, Pune 411057, India.;Gupta, BB (corresponding author), Univ Petr &amp; Energy Studies UPES, Ctr Interdisciplinary Res, Dehra Dun 248007, India.;Gupta, BB (corresponding author), Chandigarh Univ, UCRD, Chandigarh 140413, India.</t>
  </si>
  <si>
    <t>bbgupta@asia.edu.tw</t>
  </si>
  <si>
    <t>Deanship of Scientific Research (DSR) at King Abdulaziz University, Jeddah [IFPIP-1127-611-1443]; DSR</t>
  </si>
  <si>
    <t>Deanship of Scientific Research (DSR) at King Abdulaziz University, Jeddah(King Abdulaziz University); DSR</t>
  </si>
  <si>
    <t>This project was funded by Deanship of Scientific Research (DSR) at King Abdulaziz University, Jeddah under Grant No. (IFPIP-1127-611-1443) , the authors, therefore, acknowledge with thanks DSR technical and financial support.</t>
  </si>
  <si>
    <t>TECH SCIENCE PRESS</t>
  </si>
  <si>
    <t>HENDERSON</t>
  </si>
  <si>
    <t>871 CORONADO CENTER DR, SUTE 200, HENDERSON, NV 89052 USA</t>
  </si>
  <si>
    <t>1546-2218</t>
  </si>
  <si>
    <t>1546-2226</t>
  </si>
  <si>
    <t>CMC-COMPUT MATER CON</t>
  </si>
  <si>
    <t>CMC-Comput. Mat. Contin.</t>
  </si>
  <si>
    <t>10.32604/cmc.2024.051599</t>
  </si>
  <si>
    <t>Computer Science, Information Systems; Materials Science, Multidisciplinary</t>
  </si>
  <si>
    <t>Computer Science; Materials Science</t>
  </si>
  <si>
    <t>G2Q3I</t>
  </si>
  <si>
    <t>WOS:001315133800009</t>
  </si>
  <si>
    <t>Zafeiriou, T; Kalles, D</t>
  </si>
  <si>
    <t>Zafeiriou, Theodoros; Kalles, Dimitris</t>
  </si>
  <si>
    <t>Comparative analysis of neural network architectures for short-term FOREX forecasting</t>
  </si>
  <si>
    <t>INTELLIGENT DECISION TECHNOLOGIES-NETHERLANDS</t>
  </si>
  <si>
    <t>Foreign exchange; technical analysis; neural networks; trend forecasting</t>
  </si>
  <si>
    <t>TECHNICAL ANALYSIS</t>
  </si>
  <si>
    <t>This document outlines the analysis, design, implementation, and benchmarking of various neural network architectures in a short-term frequency prediction system for the FOREX market. Our objective is to emulate the decision-making process of a human expert (technical analyst) through a system that swiftly adapts to market condition changes, thereby optimizing short-term trading strategies. We have designed and implemented a series of LSTM neural network architectures that take exchange rate values as input to generate short-term market trend forecasts. Additionally, we developed a custom ANN architecture based on simulators for technical analysis indicators. We performed a comparative analysis of the results and came to useful conclusions regarding the suitability of each architecture and the cost in terms of time and computational power to implement them. The ANN custom architecture produces better prediction quality with higher sensitivity using fewer resources and spending less time than LSTM architectures. The ANN custom architecture appears to be ideal for use in low-power computing systems and for use cases that need fast decisions with the least possible computational cost.</t>
  </si>
  <si>
    <t>[Zafeiriou, Theodoros; Kalles, Dimitris] Hellen Open Univ, Parodos Aristotelous 18, Patras 26335, Greece</t>
  </si>
  <si>
    <t>Hellenic Open University</t>
  </si>
  <si>
    <t>Zafeiriou, T (corresponding author), Hellen Open Univ, Parodos Aristotelous 18, Patras 26335, Greece.</t>
  </si>
  <si>
    <t>zafiriou.theodore@ac.eap.gr</t>
  </si>
  <si>
    <t>Zafeiriou, Theodoros/0000-0001-7277-8768</t>
  </si>
  <si>
    <t>IOS PRESS</t>
  </si>
  <si>
    <t>NIEUWE HEMWEG 6B, 1013 BG AMSTERDAM, NETHERLANDS</t>
  </si>
  <si>
    <t>1872-4981</t>
  </si>
  <si>
    <t>1875-8843</t>
  </si>
  <si>
    <t>INTELL DECIS TECHNOL</t>
  </si>
  <si>
    <t>Intell. Decis. Technol.-Neth.</t>
  </si>
  <si>
    <t>10.3233/IDT-240713</t>
  </si>
  <si>
    <t>Computer Science, Artificial Intelligence</t>
  </si>
  <si>
    <t>H8J7B</t>
  </si>
  <si>
    <t>Green Submitted</t>
  </si>
  <si>
    <t>WOS:001325852500002</t>
  </si>
  <si>
    <t>Sun, QZ; Gong, XY; Si, YW</t>
  </si>
  <si>
    <t>Sun, Qizhou; Gong, Xueyuan; Si, Yain-Whar</t>
  </si>
  <si>
    <t>Transaction-aware inverse reinforcement learning for trading in stock markets</t>
  </si>
  <si>
    <t>APPLIED INTELLIGENCE</t>
  </si>
  <si>
    <t>Finance; Transaction-aware; Inverse reinforcement learning; Algorithmic trading</t>
  </si>
  <si>
    <t>Training automated trading agents is a long-standing topic that has been widely discussed in artificial intelligence for the quantitative finance. Reinforcement learning (RL) is designed to solve the sequential decision-making tasks, like the stock trading. The output of the RL is the policy which can be presented as the probability values of the possible actions based on a given state. The policy is optimized by the reward function. However, even if the profit is considered as the natural reward function, a trading agent equipped with an RL model has several serious problems. Specifically, profit is only obtained after executing sell action, different profits exist at the same time step due to the varying-length transactions and the hold action deals with two opposite states, empty or nonempty position. To alleviate these shortcomings, in this paper, we introduce a new trading action called wait for the empty position status and design the appropriate rewards to all actions. Based on the new action space and reward functions, a novel approach named Transaction-aware Inverse Reinforcement Learning (TAIRL) is proposed. TAIRL rewards all trading actions for avoiding the reward bias and dilemma. TAIRL is evaluated by backtesting on 12 stocks of US, UK and China stock markets, and compared against other state-of-art RL methods and moving average trading methods. The experimental results show that the agent of TAIRL achieves the state-of-art performance in profitability and anti-risk ability.</t>
  </si>
  <si>
    <t>[Sun, Qizhou; Si, Yain-Whar] Univ Macau, Dept Comp &amp; Informat Sci, Ave Univ, Macau, Peoples R China; [Gong, Xueyuan] Jinan Univ, Sch Intelligent Syst Sci &amp; Engn, Skinny Dog Rd, Guangzhou, Peoples R China</t>
  </si>
  <si>
    <t>University of Macau; Jinan University</t>
  </si>
  <si>
    <t>Si, YW (corresponding author), Univ Macau, Dept Comp &amp; Informat Sci, Ave Univ, Macau, Peoples R China.</t>
  </si>
  <si>
    <t>yb87460@um.edu.mo; xygong@jnu.edu.cn; fstasp@umac.mo</t>
  </si>
  <si>
    <t>; Si, Yain-Whar/AAN-7946-2020</t>
  </si>
  <si>
    <t>Gong, Xueyuan/0000-0002-5025-8216; Si, Yain-Whar/0000-0001-8468-6182</t>
  </si>
  <si>
    <t>Research Services and Knowledge Transfer Office, University of Macau</t>
  </si>
  <si>
    <t>This research was funded by the Research Committee of University of Macau File number (MYRG2022-00162-FST and MYRG2019-00136-FST)</t>
  </si>
  <si>
    <t>0924-669X</t>
  </si>
  <si>
    <t>1573-7497</t>
  </si>
  <si>
    <t>APPL INTELL</t>
  </si>
  <si>
    <t>Appl. Intell.</t>
  </si>
  <si>
    <t>10.1007/s10489-023-04959-w</t>
  </si>
  <si>
    <t>KR9L1</t>
  </si>
  <si>
    <t>WOS:001181809800048</t>
  </si>
  <si>
    <t>Parente, M; Rizzuti, L; Trerotola, M</t>
  </si>
  <si>
    <t>Parente, Mimmo; Rizzuti, Luca; Trerotola, Mario</t>
  </si>
  <si>
    <t>A profitable trading algorithm for cryptocurrencies using a Neural Network model</t>
  </si>
  <si>
    <t>EXPERT SYSTEMS WITH APPLICATIONS</t>
  </si>
  <si>
    <t>Cryptocurrencies; Machine learning; Neural network; Price prediction; Algorithmic trading; Explainable AI; Backtesting; Shapley values</t>
  </si>
  <si>
    <t>MARKET; HYPOTHESIS</t>
  </si>
  <si>
    <t>Algorithmic trading enables the execution of orders using a set of rules determined by a computer program. Orders are submitted based on an asset's expected price in the future, an approach well suited for high-volatility markets, such as those trading in cryptocurrencies. The goal of this study is to find a reliable and profitable model to predict the future direction of a crypto asset's price based on publicly available historical data. We first develop a novel labeling scheme and map this problem into a Machine Learning classification problem. The model is then validated on three major cryptocurrencies through an extensive backtest over a bull, bear and flat market. Finally, the contribution of each feature to the classification output is analyzed.</t>
  </si>
  <si>
    <t>[Parente, Mimmo; Rizzuti, Luca; Trerotola, Mario] Univ Salerno, Dipartimento Sci Aziendali Management &amp; Innovat Sy, I-84084 Fisciano, Italy; [Trerotola, Mario] Politecn Torino, Dipartimento Automat &amp; Informat, Turin, Italy</t>
  </si>
  <si>
    <t>University of Salerno; Polytechnic University of Turin</t>
  </si>
  <si>
    <t>Rizzuti, L (corresponding author), Univ Salerno, Dipartimento Sci Aziendali Management &amp; Innovat Sy, I-84084 Fisciano, Italy.</t>
  </si>
  <si>
    <t>parente@unisa.it; lrizzuti@unisa.it; mario.trerotola@polito.it</t>
  </si>
  <si>
    <t>Rizzuti, Luca/0009-0003-7893-9886; Parente, Mimmo/0000-0002-4935-6003</t>
  </si>
  <si>
    <t>PERGAMON-ELSEVIER SCIENCE LTD</t>
  </si>
  <si>
    <t>OXFORD</t>
  </si>
  <si>
    <t>THE BOULEVARD, LANGFORD LANE, KIDLINGTON, OXFORD OX5 1GB, ENGLAND</t>
  </si>
  <si>
    <t>0957-4174</t>
  </si>
  <si>
    <t>1873-6793</t>
  </si>
  <si>
    <t>EXPERT SYST APPL</t>
  </si>
  <si>
    <t>Expert Syst. Appl.</t>
  </si>
  <si>
    <t>MAR 15</t>
  </si>
  <si>
    <t>A</t>
  </si>
  <si>
    <t>10.1016/j.eswa.2023.121806</t>
  </si>
  <si>
    <t>OCT 2023</t>
  </si>
  <si>
    <t>Computer Science, Artificial Intelligence; Engineering, Electrical &amp; Electronic; Operations Research &amp; Management Science</t>
  </si>
  <si>
    <t>Computer Science; Engineering; Operations Research &amp; Management Science</t>
  </si>
  <si>
    <t>U9YW2</t>
  </si>
  <si>
    <t>WOS:001088301100001</t>
  </si>
  <si>
    <t>Shang, J; Hamori, S</t>
  </si>
  <si>
    <t>Shang, Jin; Hamori, Shigeyuki</t>
  </si>
  <si>
    <t>Differential Tail Dependence between Crude Oil and Forex Markets in Oil-Importing and Oil-Exporting Countries during Recent Crisis Periods</t>
  </si>
  <si>
    <t>SUSTAINABILITY</t>
  </si>
  <si>
    <t>foreign exchange rate; crude oil; dependence structure; tail dependence; COVID-19; Russian-Ukrainian war; time-varying copula; oil importing; oil exporting; value at risk; expected shortfall; risk hedge</t>
  </si>
  <si>
    <t>EXCHANGE-RATE; PRICE; RATES; VOLATILITY; CAUSALITY</t>
  </si>
  <si>
    <t>The relationship between foreign exchange rates and crude oil prices holds significant importance in comprehending the dynamics of oil markets and their implications for diverse economies. This study utilizes the time-varying copula to examine the interrelationships between foreign exchange rates (FX) and West Texas Intermediate (WTI) crude oil prices, with a focus on time-varying tail dependence and time-varying linear correlation. We found that the tail dependence between foreign exchange rates (FX) and WTI crude oil prices is higher for oil-exporting countries compared to oil-importing countries. Moreover, the COVID-19 pandemic has further amplified the tail dependence for oil-exporting countries while simultaneously increasing the correlation of FXs-WTI for oil-importing countries. However, the 2022 Russian-Ukrainian conflict has exerted a significant receding effect on both the tail dependence and linear correlation of FXs-WTI, reaching or even surpassing levels comparable to those witnessed during the 2008 financial crisis. These results facilitate policymakers, investors, and market participants in making well-informed decisions and developing effective risk management strategies.</t>
  </si>
  <si>
    <t>[Shang, Jin] Kobe Univ, Grad Sch Econ, Kobe 6578501, Japan; [Hamori, Shigeyuki] Kobe Univ, Fac Econ, Kobe 6578501, Japan</t>
  </si>
  <si>
    <t>Kobe University; Kobe University</t>
  </si>
  <si>
    <t>Hamori, S (corresponding author), Kobe Univ, Fac Econ, Kobe 6578501, Japan.</t>
  </si>
  <si>
    <t>susanfeir@yahoo.co.jp; hamori@econ.kobe-u.ac.jp</t>
  </si>
  <si>
    <t>ショウ, シン/JWP-2354-2024; Hamori, Shigeyuki/J-4877-2019</t>
  </si>
  <si>
    <t>Hamori, Shigeyuki/0000-0003-1498-0188; Shang, Jin/0009-0008-0582-4099</t>
  </si>
  <si>
    <t>We are grateful to three anonymous reviewers for their helpful comments and suggestions.; Grants-in-Aid for Scientific Research [22K01424] Funding Source: KAKEN</t>
  </si>
  <si>
    <t>We are grateful to three anonymous reviewers for their helpful comments and suggestions.; Grants-in-Aid for Scientific Research(Ministry of Education, Culture, Sports, Science and Technology, Japan (MEXT)Japan Society for the Promotion of ScienceGrants-in-Aid for Scientific Research (KAKENHI))</t>
  </si>
  <si>
    <t>We are grateful to three anonymous reviewers for their helpful comments and suggestions.</t>
  </si>
  <si>
    <t>MDPI AG, Grosspeteranlage 5, CH-4052 BASEL, SWITZERLAND</t>
  </si>
  <si>
    <t>2071-1050</t>
  </si>
  <si>
    <t>SUSTAINABILITY-BASEL</t>
  </si>
  <si>
    <t>Sustainability</t>
  </si>
  <si>
    <t>OCT</t>
  </si>
  <si>
    <t>10.3390/su151914445</t>
  </si>
  <si>
    <t>Green &amp; Sustainable Science &amp; Technology; Environmental Sciences; Environmental Studies</t>
  </si>
  <si>
    <t>Science &amp; Technology - Other Topics; Environmental Sciences &amp; Ecology</t>
  </si>
  <si>
    <t>T9NU8</t>
  </si>
  <si>
    <t>gold, Green Published</t>
  </si>
  <si>
    <t>WOS:001081187200001</t>
  </si>
  <si>
    <t>Zhang, JS; Peng, ZZ; Zeng, YM; Yang, HS</t>
  </si>
  <si>
    <t>Zhang, Junsheng; Peng, Zezhi; Zeng, Yamin; Yang, Haisheng</t>
  </si>
  <si>
    <t>Do big data mutual funds outperform?</t>
  </si>
  <si>
    <t>JOURNAL OF INTERNATIONAL FINANCIAL MARKETS INSTITUTIONS &amp; MONEY</t>
  </si>
  <si>
    <t>Big data; Mutual fund performance; Fund manager; Algorithmic trading</t>
  </si>
  <si>
    <t>FALSE DISCOVERIES; CROSS-SECTION; PERFORMANCE; LUCK; PERSISTENCE; GROWTH; MARKET; STOCKS; SKILL</t>
  </si>
  <si>
    <t>The study aims to empirically evaluate the effectiveness of big data in aiding investors with their decision-making. Our findings indicate that big data funds do not exhibit superior performance compared to their human-managed counterparts. The big data factor utilized in the investment strategies of big data funds does not enhance their stock-selection ability. Additionally, the performance of big data funds is not more persistent than that of traditional funds and is significantly influenced by fund managers' skills, which shows that big data technology and AI algorithms can not replace fund managers in decisions. Overall, these findings suggest that, thus far, big data technology has not yielded significant improvements in fund performance.</t>
  </si>
  <si>
    <t>[Zhang, Junsheng] Sun Yat Sen Univ, Sch Business, Guangzhou, Peoples R China; [Peng, Zezhi] Sun Yat Sen Univ, Business Sch, Guangzhou, Peoples R China; [Zeng, Yamin] Jinan Univ, Management Sch, Jinan, Peoples R China; [Yang, Haisheng] Sun Yat Sen Univ, Lingnan Coll, Gunagzhou, Peoples R China</t>
  </si>
  <si>
    <t>Sun Yat Sen University; Sun Yat Sen University; University of Jinan; Sun Yat Sen University</t>
  </si>
  <si>
    <t>Yang, HS (corresponding author), Sun Yat Sen Univ, Lingnan Coll, Gunagzhou, Peoples R China.</t>
  </si>
  <si>
    <t>zhangjsh8@mail.sysu.edu.cn; pengzzh@mail2.sysu.edu.cn; zengym@jnu.edu.cn; yhaish@mail.sysu.edu.cn</t>
  </si>
  <si>
    <t>Zhang, Junsheng/NTR-5653-2025</t>
  </si>
  <si>
    <t>National Natural Science Foundation of China [72272161, 71772079, 72173141]; Natural Science Foundation of Guangdong Province [2023A1515012434]</t>
  </si>
  <si>
    <t>National Natural Science Foundation of China(National Natural Science Foundation of China (NSFC)); Natural Science Foundation of Guangdong Province(National Natural Science Foundation of Guangdong Province)</t>
  </si>
  <si>
    <t>Acknowledgments We acknowledge the constructive comments from the editor and two anonymous reviewers. All errors are our own. Our research is supported by grants from National Natural Science Foundation of China (72272161, 71772079, 72173141) and Natural Science Foundation of Guangdong Province (2023A1515012434) .</t>
  </si>
  <si>
    <t>1042-4431</t>
  </si>
  <si>
    <t>1873-0612</t>
  </si>
  <si>
    <t>J INT FINANC MARK I</t>
  </si>
  <si>
    <t>J. Int. Financ. Mark. Inst. Money</t>
  </si>
  <si>
    <t>10.1016/j.intfin.2023.101842</t>
  </si>
  <si>
    <t>SEP 2023</t>
  </si>
  <si>
    <t>Business, Finance; Economics</t>
  </si>
  <si>
    <t>W3TZ1</t>
  </si>
  <si>
    <t>WOS:001090898700001</t>
  </si>
  <si>
    <t>Sevastjanov, P; Kaczmarek, K; Rutkowski, L</t>
  </si>
  <si>
    <t>Sevastjanov, Pavel; Kaczmarek, Krzysztof; Rutkowski, Leszek</t>
  </si>
  <si>
    <t>A multi-model approach to the development of algorithmic trading systems for the Forex market</t>
  </si>
  <si>
    <t>Technical analysis; Technical analysis; Multi-model approach; Multi-model approach; Algorithmic trading system; Algorithmic trading system; Forex; Forex; Technical analysis; Multi-model approach; Algorithmic trading system; Forex</t>
  </si>
  <si>
    <t>In the decade passed, considerable affords were made to develop effective trading systems based on different assumptions concerned with the market nature, methods for data processing and uncertainty modeling. Such systems are often so sophisticated that they can be applied only by their authors. Another limitation of them is concerned with the focus on the development of a universal single best model. Besides, any model works well only in limited time periods and fails when noticeable changes in the market behavior occur. Then a major revision or the development of a new model is inevitable. Unfortunately, usually this needs too much time. Therefore, in this paper, to avoid the above problems, the simple multi-model approach to the development of trading systems in the Forex market is proposed. It is based on some working hypotheses, which are justified in this paper. The first of them is based on the observation that the Forex is the aggregation of numerous streams (strategies) provided by the broad trades community. Therefore, we can expect that even a very simple model based on the particular trading idea or ideas may catch such a string to be profitable, at least during a small period. If we have developed a set of such simple models optimized for different currency pairs, in each trading period we can use the model providing maximal profit for a certain currency pair. The profitability of the proposed approach is illustrated by the trading results obtained on the symbols EURUSD,GBPUSD, AUDUSD and USDJPY for the timeframes H1 and H4 with the use of the Meta Trader 4 platform.</t>
  </si>
  <si>
    <t>[Sevastjanov, Pavel] Social Sci Acad, Henryka Sienkiewicza 9, PL-90113 Lodz, Poland; [Kaczmarek, Krzysztof] Czestochowa Tech Univ, Dept Comp Sci, Dabrowskiego 73, PL-42201 Czestochowa, Poland; [Rutkowski, Leszek] Polish Acad Sci, Syst Res Inst, PL-01447 Warsaw, Poland; [Rutkowski, Leszek] AGH Univ Sci &amp; Technol, Inst Comp Sci, PL-30059 Krakow, Poland</t>
  </si>
  <si>
    <t>Technical University Czestochowa; Polish Academy of Sciences; Systems Research Institute of the Polish Academy of Sciences; AGH University of Krakow</t>
  </si>
  <si>
    <t>Sevastjanov, P (corresponding author), Social Sci Acad, Henryka Sienkiewicza 9, PL-90113 Lodz, Poland.</t>
  </si>
  <si>
    <t>sevast.ssa@gmail.com; krzysztof.kaczmarek@icis.pcz.pl; leszek.rutkowski@ibspan.waw.pl</t>
  </si>
  <si>
    <t>Rutkowski, Leszek/JAN-5990-2023; Kaczmarek, Krzysztof/O-4620-2015</t>
  </si>
  <si>
    <t>Kaczmarek, Krzysztof/0000-0002-6648-7267; Rutkowski, Leszek/0000-0001-6960-9525; Sevastjanov, Pavel/0000-0003-0401-4525;</t>
  </si>
  <si>
    <t>program of the Polish Minister of Science and Higher Education [020/RID/2018/19]</t>
  </si>
  <si>
    <t>program of the Polish Minister of Science and Higher Education</t>
  </si>
  <si>
    <t>The project financed under the program of the Polish Minister of Science and Higher Education under the name ''Regional Initiative of Excellence'' in the years 2019-2023 project number 020/RID/2018/19 the amount of financing PLN 12,000,000.</t>
  </si>
  <si>
    <t>FEB</t>
  </si>
  <si>
    <t>10.1016/j.eswa.2023.121310</t>
  </si>
  <si>
    <t>HA2Q5</t>
  </si>
  <si>
    <t>WOS:001156704300001</t>
  </si>
  <si>
    <t>Watorek, M; Skupien, M; Kwapien, J; Drozdz, S</t>
  </si>
  <si>
    <t>Watorek, Marcin; Skupien, Maria; Kwapien, Jaroslaw; Drozdz, Stanislaw</t>
  </si>
  <si>
    <t>Decomposing cryptocurrency high-frequency price dynamics into recurring and noisy components</t>
  </si>
  <si>
    <t>CHAOS</t>
  </si>
  <si>
    <t>MACROECONOMIC ANNOUNCEMENTS; INTRADAY; VOLATILITY; RETURNS</t>
  </si>
  <si>
    <t>This paper investigates the temporal patterns of activity in the cryptocurrency market with a focus on Bitcoin, Ethereum, Dogecoin, and WINkLink from January 2020 to December 2022. Market activity measures-logarithmic returns, volume, and transaction number, sampled every 10 s, were divided into intraday and intraweek periods and then further decomposed into recurring and noise components via correlation matrix formalism. The key findings include the distinctive market behavior from traditional stock markets due to the nonexistence of trade opening and closing. This was manifested in three enhanced-activity phases aligning with Asian, European, and U.S. trading sessions. An intriguing pattern of activity surge in 15-min intervals, particularly at full hours, was also noticed, implying the potential role of algorithmic trading. Most notably, recurring bursts of activity in bitcoin and ether were identified to coincide with the release times of significant U.S. macroeconomic reports, such as Nonfarm payrolls, Consumer Price Index data, and Federal Reserve statements. The most correlated daily patterns of activity occurred in 2022, possibly reflecting the documented correlations with U.S. stock indices in the same period. Factors that are external to the inner market dynamics are found to be responsible for the repeatable components of the market dynamics, while the internal factors appear to be substantially random, which manifests itself in a good agreement between the empirical eigenvalue distributions in their bulk and the random-matrix theory predictions expressed by the Marchenko-Pastur distribution. The findings reported support the growing integration of cryptocurrencies into the global financial markets.</t>
  </si>
  <si>
    <t>[Watorek, Marcin; Drozdz, Stanislaw] Cracow Univ Technol, Fac Comp Sci &amp; Telecommun, Ul Warszawska 24, PL-31155 Krakow, Poland; [Skupien, Maria] Pedag Univ Cracow, Dept Math, Ul Podchorazych 2, PL-30084 Krakow, Poland; [Kwapien, Jaroslaw] Polish Acad Sci, Inst Nucl Phys, Complex Syst Theory Dept, Radzikowskiego 152, PL-31342 Krakow, Poland</t>
  </si>
  <si>
    <t>Cracow University of Technology; University of the National Education Commission; Polish Academy of Sciences; Institute of Nuclear Physics - Polish Academy of Sciences</t>
  </si>
  <si>
    <t>Watorek, M (corresponding author), Cracow Univ Technol, Fac Comp Sci &amp; Telecommun, Ul Warszawska 24, PL-31155 Krakow, Poland.</t>
  </si>
  <si>
    <t>marcin.watorek@pk.edu.pl</t>
  </si>
  <si>
    <t>Watorek, Marcin/P-3112-2017; Wątorek, Marcin/P-3112-2017; Kwapien, Jaroslaw/AAV-2842-2021; Kwapien, Jaroslaw/B-2082-2008; Drozdz, Stanislaw/V-7101-2018</t>
  </si>
  <si>
    <t>Watorek, Marcin/0000-0002-2131-7440; Skupien, Maria/0000-0003-1480-0810; Kwapien, Jaroslaw/0000-0001-8813-9637; Drozdz, Stanislaw/0000-0003-1613-6175</t>
  </si>
  <si>
    <t>AIP Publishing</t>
  </si>
  <si>
    <t>MELVILLE</t>
  </si>
  <si>
    <t>1305 WALT WHITMAN RD, STE 300, MELVILLE, NY 11747-4501 USA</t>
  </si>
  <si>
    <t>1054-1500</t>
  </si>
  <si>
    <t>1089-7682</t>
  </si>
  <si>
    <t>Chaos</t>
  </si>
  <si>
    <t>AUG</t>
  </si>
  <si>
    <t>10.1063/5.0165635</t>
  </si>
  <si>
    <t>Mathematics, Applied; Physics, Mathematical</t>
  </si>
  <si>
    <t>Mathematics; Physics</t>
  </si>
  <si>
    <t>P7GO1</t>
  </si>
  <si>
    <t>WOS:001052323600007</t>
  </si>
  <si>
    <t>Ye, ZJ; Schuller, BW</t>
  </si>
  <si>
    <t>Ye, Zhengxin Joseph; Schuller, Bjoern W.</t>
  </si>
  <si>
    <t>Human-aligned trading by imitative multi-loss reinforcement learning</t>
  </si>
  <si>
    <t>Algorithmic trading; Reinforcement learning; Deep Q network; Imitation learning; Human alignment</t>
  </si>
  <si>
    <t>Research into algorithmic trading using reinforcement learning has been garnering increasing popularity in recent years. While most research work focuses on solving a certain modelling problem or data problem with positive results, we believe that in an application as critical as financial trading, aligning the machine to human behaviours is imperative and should be regarded as the basis of all further improvements before machine algorithms are free to go their own innovative ways. In this paper, we are proposing a trading model whose design principles are based on bringing a machine trading agent close to a human trader. We study areas where human alignment is necessary and introduce as a solution a novel multi-loss function of the model combining supervised learning, single-step and multi-step Q learning, and also inject the paradigm of imitation learning in the training and trading processes. We also introduce a realistic backtesting setup and a holding position aware profit calculation scheme under which the machine algorithm conducts intra-day trading using minute tick data over a group of U. S. stocks chosen to represent different industrial sectors and liquidity levels. Our model's overall out-performance over a group of baseline models as well as our ablation study results justify the inclusion of individual model features all of which are introduced to bring aspects of the model behaviour more aligned with those of a human trader.</t>
  </si>
  <si>
    <t>[Ye, Zhengxin Joseph; Schuller, Bjoern W.] Imperial Coll London, Dept Comp, GLAM, London, England</t>
  </si>
  <si>
    <t>Imperial College London</t>
  </si>
  <si>
    <t>Ye, ZJ (corresponding author), Imperial Coll London, Dept Comp, GLAM, London, England.</t>
  </si>
  <si>
    <t>z.ye18@imperial.ac.uk; bjoern.schuller@imperial.ac.uk</t>
  </si>
  <si>
    <t>; Schuller, Björn/D-3241-2011</t>
  </si>
  <si>
    <t>Schuller, Bjorn/0000-0002-6478-8699;</t>
  </si>
  <si>
    <t>DEC 30</t>
  </si>
  <si>
    <t>10.1016/j.eswa.2023.120939</t>
  </si>
  <si>
    <t>JUL 2023</t>
  </si>
  <si>
    <t>P2ZQ4</t>
  </si>
  <si>
    <t>WOS:001049377200001</t>
  </si>
  <si>
    <t>Zheng, JY; Zhu, YS</t>
  </si>
  <si>
    <t>Zheng, Jiayi; Zhu, Yushu</t>
  </si>
  <si>
    <t>Algorithmic trading and block ownership initiation: An information perspective</t>
  </si>
  <si>
    <t>BRITISH ACCOUNTING REVIEW</t>
  </si>
  <si>
    <t>Blockholder; Algorithmic trading; Ownership composition; Informed trading; Information incentive</t>
  </si>
  <si>
    <t>INSTITUTIONAL INVESTORS; TICK SIZE; MARKET; LIQUIDITY; SEARCH; IMPACT</t>
  </si>
  <si>
    <t>This paper examines the impact of algorithmic trading (AT) on investors' incentives to initiate block ownership in U.S. public companies. We find that a one standard deviation change in AT activity reduces the block ownership initiation likelihood by 3.5%. Using the SEC's randomised tick size pilot experiment in 2016 as a negative shock to AT, we show that the effect of AT on block ownership initiation is causal. Further evidence supports the information-hindering explanation that AT discourages sophisticated investors from acquiring information, which results in a decrease in block ownership initiation. We find that the effect of AT is more pronounced among information-sensitive investors and that institutional investors reduce their information gathering activities in AT-targeted stocks. Additional tests exploring information-based trading behaviour in the presence of AT provide strong evidence to support the explanation of information-hindering, and our results hold across a battery of robustness tests.</t>
  </si>
  <si>
    <t>[Zheng, Jiayi; Zhu, Yushu] Univ Queensland, UQ Business Sch, St Lucia, Qld 4067, Australia; [Zheng, Jiayi; Zhu, Yushu] Univ Queensland, UQ Business Sch, St Lucia, Qld 4072, Australia</t>
  </si>
  <si>
    <t>University of Queensland; University of Queensland</t>
  </si>
  <si>
    <t>Zheng, JY; Zhu, YS (corresponding author), Univ Queensland, UQ Business Sch, St Lucia, Qld 4072, Australia.</t>
  </si>
  <si>
    <t>z.jiayi@business.uq.edu.au; e.zhu@business.uq.edu.au</t>
  </si>
  <si>
    <t>; Zheng, Jiayi/MIQ-1978-2025</t>
  </si>
  <si>
    <t>Zheng, Jiayi/0000-0001-8168-3023; Zhu, Yushu/0000-0001-6084-5863;</t>
  </si>
  <si>
    <t>0890-8389</t>
  </si>
  <si>
    <t>1095-8347</t>
  </si>
  <si>
    <t>BRIT ACCOUNT REV</t>
  </si>
  <si>
    <t>Brit. Account. Rev.</t>
  </si>
  <si>
    <t>JUL</t>
  </si>
  <si>
    <t>10.1016/j.bar.2022.101146</t>
  </si>
  <si>
    <t>M6XO6</t>
  </si>
  <si>
    <t>WOS:001031628500001</t>
  </si>
  <si>
    <t>Paule-Vianez, J; Orden-Cruz, C; Gómez-Martínez, R; Escamilla-Solano, S</t>
  </si>
  <si>
    <t>Paule-Vianez, Jessica; Orden-Cruz, Carmen; Gomez-Martinez, Raul; Escamilla-Solano, Sandra</t>
  </si>
  <si>
    <t>Fear of COVID-19 Effect on Stock Markets: A Proposal for an Algorithmic Trading System Based on Fear</t>
  </si>
  <si>
    <t>JOURNAL OF THEORETICAL AND APPLIED ELECTRONIC COMMERCE RESEARCH</t>
  </si>
  <si>
    <t>COVID-19; fear; stock returns; Google Trends; algorithmic trading system</t>
  </si>
  <si>
    <t>BIG DATA; BEHAVIOR; SEARCHES; MEDIA; RISK; NEWS</t>
  </si>
  <si>
    <t>This study analyzes the fear of COVID-19 effect on European stock market returns. For this purpose, the search volumes (SV) collected by Google Trends (GT) and Wikipedia were used as proxies of fear of COVID-19. In a sample from 13 European stock markets, fear of COVID-19 was found to be associated with negative European stock returns. Our research employed this observation to propose an algorithmic trading system based on fear of COVID-19. Back-testing results show the possibility of extraordinary returns based on this system. These findings have important implications for political authorities, the mass media, and investors.</t>
  </si>
  <si>
    <t>[Paule-Vianez, Jessica; Orden-Cruz, Carmen; Gomez-Martinez, Raul; Escamilla-Solano, Sandra] Rey Juan Carlos Univ, Business Econ Dept, Madrid 28933, Spain</t>
  </si>
  <si>
    <t>Universidad Rey Juan Carlos</t>
  </si>
  <si>
    <t>Paule-Vianez, J (corresponding author), Rey Juan Carlos Univ, Business Econ Dept, Madrid 28933, Spain.</t>
  </si>
  <si>
    <t>jessica.paule@urjc.es</t>
  </si>
  <si>
    <t>; Paule-Vianez, Jessica/K-7957-2018; ESCAMILLA SOLANO, SANDRA/AAZ-7435-2021; de la Cruz, María/Q-2089-2017; Gomez-Martinez, Raul/N-3408-2014</t>
  </si>
  <si>
    <t>/0000-0002-1411-9286; Paule-Vianez, Jessica/0000-0001-8918-582X; Escamilla-Solano, Sandra/0000-0001-9150-9467; Gomez-Martinez, Raul/0000-0003-3575-7970</t>
  </si>
  <si>
    <t>0718-1876</t>
  </si>
  <si>
    <t>J THEOR APPL EL COMM</t>
  </si>
  <si>
    <t>J. Theor. Appl. Electron. Commer. Res.</t>
  </si>
  <si>
    <t>10.3390/jtaer18020058</t>
  </si>
  <si>
    <t>Business</t>
  </si>
  <si>
    <t>K2MN3</t>
  </si>
  <si>
    <t>WOS:001014833200001</t>
  </si>
  <si>
    <t>Zhu, Q; Zhou, XB; Liu, S</t>
  </si>
  <si>
    <t>Zhu, Qing; Zhou, Xiaobo; Liu, Shan</t>
  </si>
  <si>
    <t>High return and low risk: Shaping composite financial investment decision in the new energy stock market</t>
  </si>
  <si>
    <t>ENERGY ECONOMICS</t>
  </si>
  <si>
    <t>Green finance; Portfolio selection; Trend forecasting; Algorithmic trading; Return</t>
  </si>
  <si>
    <t>VARIATIONAL MODE DECOMPOSITION; OIL VOLATILITY; CLEAN ENERGY; TIME-SERIES; PORTFOLIO; PRICES; COMPANIES; SPILLOVER; INVESTORS; NETWORK</t>
  </si>
  <si>
    <t>As an emerging market, the new energy stock market is characterized by high volatility and instability, and investors seeking to make investment decisions face significant challenges. To enable investors to diversify risk and obtain more consistent high returns, we have built a composite financial investment decision system that combines portfolio selection, trend forecasting, and quantitative trading. The system takes a sequential, rolling Sharpe ratio calculation and dynamically selects portfolios to reduce risk from market changes and achieve optimal portfolio diversification. Then, the variational mode decomposition (VMD)-bidirectional gated recurrent unit (BiGRU) model is introduced to predict the trend of the portfolio and quantify the trades of the portfolios. Experimental results show that the system can obtain an average annual return of up to 758,508 CNY with a principal capital of 30,000 CNY. Compared with observing the investment ratio of the portfolio statically, selecting the portfolio by calculating the Sharpe ratio continuously and rolling can improve the portfolio return and diversify the risk. In terms of trend forecasting, VMD-BiGRU is shown to greatly improve forecasting performance compared to single gated recurrent unit (GRU) or long short-term memory (LSTM) models. Compared with human-driven trading, quantitative trading has been shown to have the advantage of short holding times, low risk, and high returns by capturing trading opportunities promptly based on the results obtained from predictive models.</t>
  </si>
  <si>
    <t>[Zhu, Qing; Zhou, Xiaobo] Shaanxi Normal Univ, Int Business Sch, Xian 710061, Peoples R China; [Zhu, Qing; Liu, Shan] Xi An Jiao Tong Univ, Sch Management, Xian 710049, Peoples R China; [Liu, Shan] Xi An Jiao Tong Univ, Logist Sci &amp; Technol Innovat Integrated Dev Ctr, Xian 710049, Peoples R China; [Liu, Shan] 28 Xianning West Rd, Xian 710049, Peoples R China</t>
  </si>
  <si>
    <t>Shaanxi Normal University; Xi'an Jiaotong University; Xi'an Jiaotong University</t>
  </si>
  <si>
    <t>Liu, S (corresponding author), Xi An Jiao Tong Univ, Logist Sci &amp; Technol Innovat Integrated Dev Ctr, Xian 710049, Peoples R China.;Liu, S (corresponding author), 28 Xianning West Rd, Xian 710049, Peoples R China.</t>
  </si>
  <si>
    <t>zhuqing@snnu.edu.cn; zhou_xiaobo@snnu.edu.cn; shanliu@xjtu.edu.cn</t>
  </si>
  <si>
    <t>Zhu, Qing/C-2057-2018</t>
  </si>
  <si>
    <t>Zhu, Qing/0000-0003-2262-2743</t>
  </si>
  <si>
    <t>National Natural Science Founda-tion (NSFC) Programs of China [72032006, 92146005]; Youth Innovation Team of Shaanxi Uni-versities Big data and Business Intelligent Innovation Team, China [21JP067]</t>
  </si>
  <si>
    <t>National Natural Science Founda-tion (NSFC) Programs of China(National Natural Science Foundation of China (NSFC)); Youth Innovation Team of Shaanxi Uni-versities Big data and Business Intelligent Innovation Team, China</t>
  </si>
  <si>
    <t>Acknowledgments This work was supported by the National Natural Science Founda-tion (NSFC) Programs of China [72032006, and 92146005] . We also appreciate the support of the Youth Innovation Team of Shaanxi Uni-versities Big data and Business Intelligent Innovation Team, China. (No. 21JP067) .</t>
  </si>
  <si>
    <t>0140-9883</t>
  </si>
  <si>
    <t>1873-6181</t>
  </si>
  <si>
    <t>ENERG ECON</t>
  </si>
  <si>
    <t>Energy Econ.</t>
  </si>
  <si>
    <t>10.1016/j.eneco.2023.106683</t>
  </si>
  <si>
    <t>MAY 2023</t>
  </si>
  <si>
    <t>H8PU4</t>
  </si>
  <si>
    <t>WOS:000998523900001</t>
  </si>
  <si>
    <t>Shafiq, S; Qureshi, SS; Akbar, M</t>
  </si>
  <si>
    <t>Shafiq, Sadia; Qureshi, Saiqa Saddiqa; Akbar, Muhammad</t>
  </si>
  <si>
    <t>Dynamic relationship of volatility of returns across different markets: evidence from selected next 11 countries</t>
  </si>
  <si>
    <t>JOURNAL OF ECONOMIC AND ADMINISTRATIVE SCIENCES</t>
  </si>
  <si>
    <t>Article; Early Access</t>
  </si>
  <si>
    <t>Stock market; Commodity market; Forex market; DCC-GARCH; Conditional correlation; Emerging markets</t>
  </si>
  <si>
    <t>STOCK-MARKET; FINANCIAL INTEGRATION; MULTIVARIATE-GARCH; SPILLOVER; COHERENCE; CRISIS; OIL</t>
  </si>
  <si>
    <t>PurposeThis paper aims to examine whether the volatility of returns in commodity (gold, oil), bond and forex markets is related over time to the volatility of returns in equity markets of Bangladesh, Indonesia, Pakistan, Philippines, Turkey and Vietnam. In addition, the authors analyze the integration of the commodity, bond, forex and equity markets across these markets.Design/methodology/approachThe dynamic conditional correlation GARCH (DCC-GARCH) model is used to capture the time-varying conditional correlation among markets. The authors use daily data of stock prices, oil prices, gold prices, exchange rates and 10 years' bond yields of the six countries from Datastream and investing.com from January 2001 to April 2021.FindingsFindings reveal that the parameters of dynamic correlation are statistically significant which indicates the importance of time-varying co-movements. Estimation of the DCC-GARCH model suggests that the stock market is significantly correlated with bond, forex, gold and oil markets in all six countries.Practical implicationsThis study has practical implications for policymakers and investment professionals. A better understanding of dynamic linkages among the markets would help in constructing effective hedging and portfolio diversification strategies. Policy makers can get insight to build proper strategies in order to insulate the economy from factors that cause volatility.Originality/valueSeveral studies have investigated the linkage between commodity and stock markets and the volatility spillover effect, but very little attention is given to study the interrelationship between groups of market segments of different economies. No study has comparatively examined the dynamic relationship of multiple markets of a group of emerging countries simultaneously.</t>
  </si>
  <si>
    <t>[Shafiq, Sadia; Qureshi, Saiqa Saddiqa] Fatima Jinnah Women Univ, Dept Business Adm, Rawalpindi, Pakistan; [Akbar, Muhammad] Birmingham City Univ, Dept Finance &amp; Econ, Birmingham, England</t>
  </si>
  <si>
    <t>Fatima Jinnah Women University (FJWU), Rawalpindi; Birmingham City University</t>
  </si>
  <si>
    <t>Shafiq, S (corresponding author), Fatima Jinnah Women Univ, Dept Business Adm, Rawalpindi, Pakistan.</t>
  </si>
  <si>
    <t>sadiashafiq191998@gmail.com; saiqa@fjwu.edu.pk; muhammad.akbar@bcu.ac.uk</t>
  </si>
  <si>
    <t>Akbar, Muhammad/ABE-6320-2020</t>
  </si>
  <si>
    <t>Akbar, Muhammad/0000-0003-0463-6105</t>
  </si>
  <si>
    <t>BINGLEY</t>
  </si>
  <si>
    <t>HOWARD HOUSE, WAGON LANE, BINGLEY BD16 1WA, W YORKSHIRE, ENGLAND</t>
  </si>
  <si>
    <t>1026-4116</t>
  </si>
  <si>
    <t>2054-6246</t>
  </si>
  <si>
    <t>J ECONOM ADM SCI</t>
  </si>
  <si>
    <t>J. Econom. Adm. Sci.</t>
  </si>
  <si>
    <t>2023 APR 28</t>
  </si>
  <si>
    <t>10.1108/JEAS-09-2022-0216</t>
  </si>
  <si>
    <t>APR 2023</t>
  </si>
  <si>
    <t>E6UO7</t>
  </si>
  <si>
    <t>WOS:000976872700001</t>
  </si>
  <si>
    <t>Garza, J</t>
  </si>
  <si>
    <t>IEEE</t>
  </si>
  <si>
    <t>Garza, James</t>
  </si>
  <si>
    <t>Reinforcement Learning for Stock Option Trading</t>
  </si>
  <si>
    <t>2023 31ST IRISH CONFERENCE ON ARTIFICIAL INTELLIGENCE AND COGNITIVE SCIENCE, AICS</t>
  </si>
  <si>
    <t>31st Irish Conference on Artificial Intelligence and Cognitive Science (AICS)</t>
  </si>
  <si>
    <t>DEC 07-08, 2023</t>
  </si>
  <si>
    <t>Letterkenny, IRELAND</t>
  </si>
  <si>
    <t>Learning; trading strategies; stock options; backtesting</t>
  </si>
  <si>
    <t>This work focuses on reinforcement learning and its importance in trading stock options. It is based on stock options analysis of the American expiration style, considered more challenging in trading than the European expiration style. Reinforcement learning has the potential to identify optimal trading strategies for stock options and could assist current traders in their trading strategies. In addition, automating trading and trading tasks could enable organisations to act more quickly, consistently, and cost-effectively. This work explores the potential benefits of Reinforcement Learning in stock options trading and how it can be used to modify existing techniques. It uses Reinforcement Learning algorithms to develop algorithmic trading strategies, which are difficult for human traders. This work found that Reinforcement Learning develops trading strategies to assist human traders, but more work is needed before these can be fully autonomous.</t>
  </si>
  <si>
    <t>[Garza, James] CCT Coll, Dublin, Ireland</t>
  </si>
  <si>
    <t>Garza, J (corresponding author), CCT Coll, Dublin, Ireland.</t>
  </si>
  <si>
    <t>jgarza@cct.ie</t>
  </si>
  <si>
    <t>NEW YORK</t>
  </si>
  <si>
    <t>345 E 47TH ST, NEW YORK, NY 10017 USA</t>
  </si>
  <si>
    <t>979-8-3503-6021-9</t>
  </si>
  <si>
    <t>10.1109/AICS60730.2023.10470596</t>
  </si>
  <si>
    <t>Behavioral Sciences; Computer Science, Artificial Intelligence</t>
  </si>
  <si>
    <t>Behavioral Sciences; Computer Science</t>
  </si>
  <si>
    <t>BW7SN</t>
  </si>
  <si>
    <t>WOS:001195949100013</t>
  </si>
  <si>
    <t>Pemy, M; Zhang, N</t>
  </si>
  <si>
    <t>Bociu, L; Pignotti, C; Prieur, C</t>
  </si>
  <si>
    <t>Pemy, Moustapha; Zhang, Na</t>
  </si>
  <si>
    <t>Optimal Liquidation of a Basket of Stocks using Reinforcement Learning</t>
  </si>
  <si>
    <t>2023 PROCEEDINGS OF THE CONFERENCE ON CONTROL AND ITS APPLICATIONS, CT</t>
  </si>
  <si>
    <t>SIAM Conference on Control and its Applications (SIAM CT)</t>
  </si>
  <si>
    <t>JUL 24-26, 2023</t>
  </si>
  <si>
    <t>Philadelphia, PA</t>
  </si>
  <si>
    <t>Algorithmic trading; Reinforcement learning; discrete-time stochastic optimal control; VWAP; Selling rules</t>
  </si>
  <si>
    <t>This paper is concerned with the problem of finding optimal strategies for liquidating a basket of stocks. Institutional investors usually trade large quantities of stocks on a daily basis, those stocks are usually correlated. It is therefore important to devise liquidation strategies that inherently factor in the micro structure of the market. We tackle the problem of efficiently selling a group of stocks using a discrete stochastic control technique, more precisely, reinforcement learning. We derive an approximating scheme for the value function and the optimal policy. We prove the convergence of our approximating scheme. We implement our methodology with intraday trading data. Numerical results of our implementation are reported to illustrate the validity and simplicity of our approach.</t>
  </si>
  <si>
    <t>[Pemy, Moustapha; Zhang, Na] Towson Univ, Dept Math, Towson, MD 21252 USA</t>
  </si>
  <si>
    <t>University System of Maryland; Towson University</t>
  </si>
  <si>
    <t>Pemy, M (corresponding author), Towson Univ, Dept Math, Towson, MD 21252 USA.</t>
  </si>
  <si>
    <t>mpemy@towson.edu; nzhang@towson.edu</t>
  </si>
  <si>
    <t>Zhang, Na/0000-0001-6492-0402; Pemy, Moustapha/0000-0002-0102-7016</t>
  </si>
  <si>
    <t>SIAM</t>
  </si>
  <si>
    <t>PHILADELPHIA</t>
  </si>
  <si>
    <t>3600 UNIV CITY SCIENCE CENTER, PHILADELPHIA, PA 19104-2688 USA</t>
  </si>
  <si>
    <t>978-1-61197-774-5</t>
  </si>
  <si>
    <t>Automation &amp; Control Systems; Computer Science, Theory &amp; Methods; Mathematics, Applied</t>
  </si>
  <si>
    <t>Automation &amp; Control Systems; Computer Science; Mathematics</t>
  </si>
  <si>
    <t>BX3EN</t>
  </si>
  <si>
    <t>WOS:001276194100016</t>
  </si>
  <si>
    <t>Wong, A; Figini, J; Raheem, A; Hains, G; Khmelevsky, Y; Chu, PC</t>
  </si>
  <si>
    <t>Wong, Albert; Figini, Juan; Raheem, Amatul; Hains, Gaetan; Khmelevsky, Youry; Chu, Pak Chun</t>
  </si>
  <si>
    <t>Forecasting of Stock Prices Using Machine Learning Models</t>
  </si>
  <si>
    <t>2023 IEEE INTERNATIONAL SYSTEMS CONFERENCE, SYSCON</t>
  </si>
  <si>
    <t>Annual IEEE Systems Conference</t>
  </si>
  <si>
    <t>17th Annual IEEE International Systems Conference (SysCon)</t>
  </si>
  <si>
    <t>APR 17-20, 2023</t>
  </si>
  <si>
    <t>Vancouver, CANADA</t>
  </si>
  <si>
    <t>IEEE,IEEE Syst Council</t>
  </si>
  <si>
    <t>Support Vector Regression; Multilevel Perceptron; Random Forest; XGBoost; Machine Learning; Stock Price Predictions; Algorithmic Trading</t>
  </si>
  <si>
    <t>Stock price prediction with machine learning is an oft-studied area where numerous unsolved problems still abound owing to the high complexity and volatility that technical-factors and sentiment-analysis models are trying to capture. Nearly all areas of machine learning (ML) have been tested as solutions to generate a truly accurate predictive model. The accuracy of most models hovers around 50%, highlighting the need for further increases in precision, data handling, forecasting, and ultimately prediction. In this paper we present the result of our work on high-frequency (every fifteen minutes) stock-price prediction using technical data with a number of exogenous variables. These variables are carefully chosen to reflect the conventional wisdom in a traditional stock analysis on historical trend, general stock market condition, and interest rate movement. Several simple machine learning (ML) algorithms were developed to test the premise that with the appropriate variables, even a simple ML model could produce reasonable prediction of stock prices. Therefore, the originality of our approach is a rational selection of relevant and useful features and also on-the-fly model re-training taking advantage of the human time scale of inference (price prediction) and moderate size of the models. Moreover we do not mix any trading strategy with our stock-price prediction experiments, to ensure that conclusions are not context-dependent. Systems that integrate and test sentiment and technical analysis are considered the best candidates for an eventual generalized trading algorithm that can be applied to any stock, future, or traded commodity. However, much work remains to be done in applying natural language processing and the choice of text sources to find the most effective mixture of sentiment and technical analysis. Work on this area will be included in the next phase of our research project and here we have summarized some of the most relevant existing works in this direction.</t>
  </si>
  <si>
    <t>[Wong, Albert; Figini, Juan; Raheem, Amatul; Chu, Pak Chun] Langara Coll, Math &amp; Stat, Vancouver, BC, Canada; [Hains, Gaetan] Univ Paris Est, LACL, Creteil, France; [Khmelevsky, Youry] Okanagan Coll, Comp Sci, Kelowna, BC, Canada</t>
  </si>
  <si>
    <t>Universite Paris-Est-Creteil-Val-de-Marne (UPEC)</t>
  </si>
  <si>
    <t>Figini, J (corresponding author), Langara Coll, Math &amp; Stat, Vancouver, BC, Canada.</t>
  </si>
  <si>
    <t>jfigini00@mylangara.ca; araheem00@mylangara.ca; jchu37@mylangara.ca</t>
  </si>
  <si>
    <t>Wong, Albert/MEP-7075-2025</t>
  </si>
  <si>
    <t>Okanagan College; Langara College</t>
  </si>
  <si>
    <t>We would like to acknowledge and thank the Co-op Education and Grants-in-Aid (GIA) Fund at Okanagan College as well as the Post Degree Diploma and the Work on Campus programs at Langara College for supporting our research.</t>
  </si>
  <si>
    <t>1944-7620</t>
  </si>
  <si>
    <t>978-1-6654-3994-7</t>
  </si>
  <si>
    <t>ANN IEEE SYST CONF</t>
  </si>
  <si>
    <t>10.1109/SysCon53073.2023.10131091</t>
  </si>
  <si>
    <t>Engineering, Multidisciplinary</t>
  </si>
  <si>
    <t>Engineering</t>
  </si>
  <si>
    <t>BV4BK</t>
  </si>
  <si>
    <t>WOS:001027247800044</t>
  </si>
  <si>
    <t>Yip, A; Ng, W; Siu, KW; Cheung, AC; Ng, MK</t>
  </si>
  <si>
    <t>Yip, Andy; Ng, William; Siu, Ka-Wai; Cheung, Albert C.; Ng, Michael K.</t>
  </si>
  <si>
    <t>Graph embedded dynamic mode decomposition for stock price prediction</t>
  </si>
  <si>
    <t>ALGORITHMIC FINANCE</t>
  </si>
  <si>
    <t>Trading strategy; modeling asset price dynamics; dynamical systems; graph theory</t>
  </si>
  <si>
    <t>We present an algorithmic trading strategy based upon a graph version of the dynamic mode decomposition (DMD) model. Unlike the traditional DMD model which tries to characterize a stock's dynamics based on all other stocks in a universe, the proposed model characterizes a stock's dynamics based only on stocks that are deemed relevant to the stock in question. The relevance between each pair of stocks in a universe is represented as a directed graph and is updated dynamically. The incorporation of a graph model into DMD effects a model reduction that avoids overfitting of data and improves the quality of the trend predictions. We show that, in a practical setting, the precision and recall rate of the proposed model are significantly better than the traditional DMD and the benchmarks. The proposed model yields portfolios that have more stable returns in most of the universes we backtested.</t>
  </si>
  <si>
    <t>[Yip, Andy; Cheung, Albert C.] Radiant First Res Ltd, Hong Kong, Peoples R China; [Ng, William; Siu, Ka-Wai; Cheung, Albert C.] Koi Investment Partners Int, Hong Kong, Peoples R China; [Ng, Michael K.] Univ Hong Kong, Inst Data Sci, Hong Kong, Peoples R China; [Ng, Michael K.] Univ Hong Kong, Dept Math, Hong Kong, Peoples R China</t>
  </si>
  <si>
    <t>University of Hong Kong; University of Hong Kong</t>
  </si>
  <si>
    <t>Yip, A (corresponding author), Radiant First Res Ltd, 704 Tai Tung Bldg,8 Flemming Rd, Hong Kong, Peoples R China.</t>
  </si>
  <si>
    <t>andy.yip@radiantfirstresearch.com</t>
  </si>
  <si>
    <t>Ng, Michael/B-7189-2009</t>
  </si>
  <si>
    <t>HKRGC GRF [12300519, 17201020, 17300021]; HKRGC CRF [C1013-21GF, C7004-21GF]; NSFC [N-HKU769/21]; RGC [N-HKU769/21]</t>
  </si>
  <si>
    <t>HKRGC GRF(Hong Kong Research Grants Council); HKRGC CRF; NSFC(National Natural Science Foundation of China (NSFC)); RGC(Hong Kong Research Grants Council)</t>
  </si>
  <si>
    <t>The authors would like to thank Mr. Kenny Cheung, Mr. Thomas Kwong, Mr. Ani Li, Ms. Elaine Liu, Mr. Raymond Wu, Dr. Chin-Ko Yau for their support and help in the preparation of the manuscript. Ng is supported by HKRGC GRF 12300519, 17201020 and 17300021, HKRGC CRF C1013-21GF and C7004-21GF, and Joint NSFC and RGC N-HKU769/21.</t>
  </si>
  <si>
    <t>SAGE PUBLICATIONS INC</t>
  </si>
  <si>
    <t>THOUSAND OAKS</t>
  </si>
  <si>
    <t>2455 TELLER RD, THOUSAND OAKS, CA 91320 USA</t>
  </si>
  <si>
    <t>2158-5571</t>
  </si>
  <si>
    <t>2157-6203</t>
  </si>
  <si>
    <t>ALGORITHMIC FINANC</t>
  </si>
  <si>
    <t>Algorithmic Financ.</t>
  </si>
  <si>
    <t>1-2</t>
  </si>
  <si>
    <t>10.3233/AF-220432</t>
  </si>
  <si>
    <t>T1LT2</t>
  </si>
  <si>
    <t>WOS:001075677300003</t>
  </si>
  <si>
    <t>Sun, QZ; Si, YW</t>
  </si>
  <si>
    <t>Sun, Qizhou; Si, Yain-Whar</t>
  </si>
  <si>
    <t>Supervised actor-critic reinforcement learning with action feedback for algorithmic trading</t>
  </si>
  <si>
    <t>Finance; Reinforcement learning; Supervised learning; Algorithmic trading</t>
  </si>
  <si>
    <t>ENERGY</t>
  </si>
  <si>
    <t>Reinforcement learning is one of the promising approaches for algorithmic trading in financial markets. However, in certain situations, buy or sell orders issued by an algorithmic trading program may not be fulfilled entirely. By considering the actual scenarios from the financial markets, in this paper, we propose a novel framework named Supervised Actor-Critic Reinforcement Learning with Action Feedback (SACRL-AF) for solving this problem. The action feedback mechanism of SACRL-AF notifies the actor about the dealt positions and corrects the transitions of the replay buffer. Meanwhile, the dealt positions are used as the labels for the supervised learning. Recent studies have shown that Deep Deterministic Policy Gradient (DDPG) and Twin Delayed Deep Deterministic Policy Gradient (TD3) are more stable and superior to other actor-critic algorithms. Against this background, based on the proposed SACRL-AF framework, two reinforcement learning algorithms henceforth referred to as Supervised Deep Deterministic Policy Gradient with Action Feedback (SDDPG-AF) and Supervised Twin Delayed Deep Deterministic Policy Gradient with Action Feedback (STD3-AF) are proposed in this paper. Experimental results show that SDDPG-AF and STD3-AF achieve the state-of-art performance in profitability.</t>
  </si>
  <si>
    <t>[Sun, Qizhou; Si, Yain-Whar] Univ Macau, Dept Comp &amp; Informat Sci, Ave da Univ, Taipa, Macau, Peoples R China</t>
  </si>
  <si>
    <t>University of Macau</t>
  </si>
  <si>
    <t>Si, YW (corresponding author), Univ Macau, Dept Comp &amp; Informat Sci, Ave da Univ, Taipa, Macau, Peoples R China.</t>
  </si>
  <si>
    <t>yb87460@um.edu.mo; fstasp@umac.mo</t>
  </si>
  <si>
    <t>Si, Yain-Whar/AAN-7946-2020</t>
  </si>
  <si>
    <t>Si, Yain-Whar/0000-0001-8468-6182</t>
  </si>
  <si>
    <t>University of Macau [MYRG2019-00136-FST]</t>
  </si>
  <si>
    <t>This research was funded by the University of Macau (Fileno. MYRG2019-00136-FST</t>
  </si>
  <si>
    <t>10.1007/s10489-022-04322-5</t>
  </si>
  <si>
    <t>DEC 2022</t>
  </si>
  <si>
    <t>K5CY8</t>
  </si>
  <si>
    <t>WOS:000900092800003</t>
  </si>
  <si>
    <t>Ghosh, Sayandeep; Kumar, Sudhanshu; Deshmukh, Atharva; Kurve, Akshay; Welekar, Rashmi</t>
  </si>
  <si>
    <t>Options Trading using Artificial Neural Network and Algorithmic Trading</t>
  </si>
  <si>
    <t>INTERNATIONAL JOURNAL OF NEXT-GENERATION COMPUTING</t>
  </si>
  <si>
    <t>Artificial neural network; Stock market; multi layer perceptron; algorithmic trading; technical analysis</t>
  </si>
  <si>
    <t>Predicting stock market movements is a well-known problem of interest. Financial markets employ a staggering amount of sophisticated and complex technologies for getting efficient results while trading. Algorithmic trading (AT) is one of the major steps in this direction as it is gaining wide acceptance in the global market. There are various Computational intelligence models that have produced a significant number of results over a period of time. Some of them are neuro fuzzy models, systems based on genetic algorithm and support vector machines (SVM). Every day a huge volume of data is produced from Dotex International Limited which is also known as NSE Data Analytics Ltd. This data contains all the factors which more or less directly affect the movement of the market. A stock market is a complicated system which attract a lot of people everyday but there have been many instances where people have lost their entire life savings within a day specially while trading in options. Hence, it requires a lot of knowledge and one should be able to control his emotions while trading. Usually, newbies consider stock market as a money vending machine and jump into it directly without even knowing the basics of it. Every one knows that one who can predict the momentum of market is the real king of this game and thus we have made an attempt for predicting the trend of the stock market. Two models are built, one for daily forecast and one for monthly forecast.</t>
  </si>
  <si>
    <t>[Ghosh, Sayandeep; Kumar, Sudhanshu; Deshmukh, Atharva; Kurve, Akshay; Welekar, Rashmi] Shri Ramdeobaba Coll Engn &amp; Management, Nagpur, Maharashtra, India</t>
  </si>
  <si>
    <t>Ramdeobaba University, Nagpur; Rashtrasant Tukadoji Maharaj Nagpur University</t>
  </si>
  <si>
    <t>Ghosh, S (corresponding author), Shri Ramdeobaba Coll Engn &amp; Management, Nagpur, Maharashtra, India.</t>
  </si>
  <si>
    <t>ghoshs@rknec.edu; kumarsn_1@rknec.edu; deshmukhav@rknec.edu; kurveaa_1@rknec.edu; welekarr@rknec.edu</t>
  </si>
  <si>
    <t>Welekar, Rashmi/AAE-5490-2020</t>
  </si>
  <si>
    <t>PERPETUAL INNOVATION MEDIA PVT LTD</t>
  </si>
  <si>
    <t>DELHI-6</t>
  </si>
  <si>
    <t>5006, HAUZ QAZI, NEAR CANARA BANK, DELHI-6, 00000, INDIA</t>
  </si>
  <si>
    <t>2229-4678</t>
  </si>
  <si>
    <t>0976-5034</t>
  </si>
  <si>
    <t>INT J NEXT-GENER COM</t>
  </si>
  <si>
    <t>Int. J. Next-Gener. Comput.</t>
  </si>
  <si>
    <t>NOV</t>
  </si>
  <si>
    <t>Computer Science, Theory &amp; Methods</t>
  </si>
  <si>
    <t>8B5MA</t>
  </si>
  <si>
    <t>WOS:000916967000045</t>
  </si>
  <si>
    <t>Santuci, ADR; Sbruzzi, EE; Araújo, LES; Leles, MCR</t>
  </si>
  <si>
    <t>Santuci, A. D. R.; Sbruzzi, E. E.; Araujo Filho, L. E. S.; Leles, M. C. R.</t>
  </si>
  <si>
    <t>Evaluation of FOREX trading Strategies based in Random Forest and Support Vector Machines</t>
  </si>
  <si>
    <t>IEEE LATIN AMERICA TRANSACTIONS</t>
  </si>
  <si>
    <t>Support vector machines; Random forests; Machine learning; Machine learning algorithms; Forestry; Indexes; IEEE transactions; Financial Machine Learning; FOREX; Random Forest; SVM; Performance of Technical Trading Rules</t>
  </si>
  <si>
    <t>EUR/USD EXCHANGE-RATE</t>
  </si>
  <si>
    <t>The Foreign Exchange (Forex) is the largest market in the world and has a daily trading volume of approximately 3.2 trillion dollars. The price movements are influenced by many exogenous factors, thereby it is difficult to predict. As a result, modeling its movement would enable high profitable investment strategies. Aiming at setting up a model that helps the market practitioner make better decisions for trading on Forex, Machine Learning algorithms (Random Forest and SVM) are adopted in this work. Classic technical indicators, like moving averages, are used as features for these algorithms. In order to evaluate these approaches, several simulations were carried out on the pairs Euro/Dollar, Pound/Dollar, Dollar/Swiss Franc and Dollar/Japanese Yen, using three different metrics. For virtually all scenarios investigated, the proposed algorithms outperform the traditional technical indicators.</t>
  </si>
  <si>
    <t>[Santuci, A. D. R.] Univ Fed Sao Joao del Rei UFSJ, Ouro Branco, MG, Brazil; [Sbruzzi, E. E.] Inst Tecnol Aeronaut ITA, Div Ciencia Comp IEC, Sao Jose Dos Campos, SP, Brazil; [Araujo Filho, L. E. S.] Inst Tecnol Aeronaut ITA, Area Sistemas &amp; Controle, Sao Jose Dos Campos, SP, Brazil; [Leles, M. C. R.] Univ Fed Sao Joao del Rei UFSJ, Dept Tecnol DTECH, Ouro Branco, MG, Brazil</t>
  </si>
  <si>
    <t>Universidade Federal de Sao Joao del-Rei; Comando-Geral de Tecnologia Aeroespacial (CTA); Instituto Tecnologico de Aeronautica (ITA); Comando-Geral de Tecnologia Aeroespacial (CTA); Instituto Tecnologico de Aeronautica (ITA); Universidade Federal de Sao Joao del-Rei</t>
  </si>
  <si>
    <t>Santuci, ADR (corresponding author), Univ Fed Sao Joao del Rei UFSJ, Ouro Branco, MG, Brazil.</t>
  </si>
  <si>
    <t>armandodiegoad@gmail.com; elton@ita.br; lesaf@ita.br; mleles@ufsj.edu.br</t>
  </si>
  <si>
    <t>; Santos Araujo Filho, Luiz Eugenio/JRZ-0686-2023</t>
  </si>
  <si>
    <t>Leles, Michel/0000-0001-7399-7444; Santuci, Armando/0000-0002-4772-1230; Sbruzzi, Elton Felipe/0000-0003-0457-0310; Santos Araujo Filho, Luiz Eugenio/0000-0001-6406-0094</t>
  </si>
  <si>
    <t>Esse trabalho foi parcialmente financiado pela Fundacao de Amparo a Pesquisa do Estado de Minas Gerais (FAPEMIG) [APQ-00913-19]</t>
  </si>
  <si>
    <t>Esse trabalho foi parcialmente financiado pela Fundacao de Amparo a Pesquisa do Estado de Minas Gerais (FAPEMIG)(Fundacao de Amparo a Pesquisa do Estado de Minas Gerais (FAPEMIG))</t>
  </si>
  <si>
    <t>Esse trabalho foi parcialmente financiado pela Fundacao de Amparo a Pesquisa do Estado de Minas Gerais (FAPEMIG, Processo APQ-00913-19).</t>
  </si>
  <si>
    <t>IEEE-INST ELECTRICAL ELECTRONICS ENGINEERS INC</t>
  </si>
  <si>
    <t>PISCATAWAY</t>
  </si>
  <si>
    <t>445 HOES LANE, PISCATAWAY, NJ 08855-4141 USA</t>
  </si>
  <si>
    <t>1548-0992</t>
  </si>
  <si>
    <t>IEEE LAT AM T</t>
  </si>
  <si>
    <t>IEEE Latin Am. Trans.</t>
  </si>
  <si>
    <t>10.1109/TLA.2022.9878170</t>
  </si>
  <si>
    <t>Computer Science, Information Systems; Engineering, Electrical &amp; Electronic</t>
  </si>
  <si>
    <t>Computer Science; Engineering</t>
  </si>
  <si>
    <t>4I9FS</t>
  </si>
  <si>
    <t>WOS:000850878800005</t>
  </si>
  <si>
    <t>Tucci, G; Jain, S; Zhang, AY; Ge, WT</t>
  </si>
  <si>
    <t>Tucci, Gabriel; Jain, Sameer; Zhang, Aiying; Ge, Wenting</t>
  </si>
  <si>
    <t>Enhanced expected impact cost model under abnormally high volatility</t>
  </si>
  <si>
    <t>JOURNAL OF INVESTMENT STRATEGIES</t>
  </si>
  <si>
    <t>impact cost; algorithmic trading; execution; volatility; Chicago Board Options Exchange Volatility Index (VIX)</t>
  </si>
  <si>
    <t>During recent market turbulence, we have observed an anomalously high impact cost for stock market transactions. After conducting empirical analysis on actual execution data from 2020, we find that during such a market regime there appears to be a stronger crowding effect in the stock market, which means market participants have an increased propensity to trade the same stock on the same side at the same time, leading to larger transaction costs in general. Therefore, to address this problem, we extend our impact cost model beyond the typical factors such as order size, price volatility, trade volume and bid-offer spread. These factors alone are insufficient to fully capture the underlying pattern in this market regime as they would in normal times. We propose to add a size adjustment to the actual transaction size to account for this crowding effect and to achieve a more accurate estimate of the expected impact costs during such periods of elevated volatility. The adjustment is constructed using the Chicago Board Options Exchange Volatility Index, a well-known measure for expected volatility and fear. With the enhanced model, we are able to provide a more robust estimation for transaction costs that significantly outperforms the original impact cost model in the face of market turmoil.</t>
  </si>
  <si>
    <t>[Tucci, Gabriel; Jain, Sameer; Zhang, Aiying; Ge, Wenting] Citigroup, 388 Greenwich St, New York, NY 10013 USA</t>
  </si>
  <si>
    <t>Citigroup Incorporated</t>
  </si>
  <si>
    <t>Zhang, AY (corresponding author), Citigroup, 388 Greenwich St, New York, NY 10013 USA.</t>
  </si>
  <si>
    <t>gabriel.tucci@citi.com; sameer2.jain@citi.com; aiying.zhang@citi.com; wenting.ge@citi.com</t>
  </si>
  <si>
    <t>; ZHANG, AIYING/ITV-0946-2023</t>
  </si>
  <si>
    <t>JAIN, Dr SAMEER/0009-0004-7071-1980;</t>
  </si>
  <si>
    <t>INCISIVE MEDIA</t>
  </si>
  <si>
    <t>LONDON</t>
  </si>
  <si>
    <t>HAYMARKET HOUSE, 28-29 HAYMARKET, LONDON, SW1Y 4RX, ENGLAND</t>
  </si>
  <si>
    <t>2047-1238</t>
  </si>
  <si>
    <t>2047-1246</t>
  </si>
  <si>
    <t>J INVEST STRATEG</t>
  </si>
  <si>
    <t>J. Invest. Strateg.</t>
  </si>
  <si>
    <t>10.21314/JOIS.2022.010</t>
  </si>
  <si>
    <t>A0JW9</t>
  </si>
  <si>
    <t>WOS:000952088700003</t>
  </si>
  <si>
    <t>Shavandi, A; Khedmati, M</t>
  </si>
  <si>
    <t>Shavandi, Ali; Khedmati, Majid</t>
  </si>
  <si>
    <t>A multi-agent deep reinforcement learning framework for algorithmic trading in financial markets</t>
  </si>
  <si>
    <t>Reinforcement learning; Multi -agent; Algorithmic trading; Multi-timeframe; Deep Q -learning</t>
  </si>
  <si>
    <t>SYSTEM</t>
  </si>
  <si>
    <t>Algorithmic trading based on machine learning is a developing and promising field of research. Financial markets have a complex, uncertain, and dynamic nature, making them challenging for trading. Some financial theories, such as the fractal market hypothesis, believe that the markets behave based on the collective psychology of investors who trade with different investment horizons and interpretations of information. Accordingly, a multi -agent deep reinforcement learning framework is proposed in this paper to trade on the collective intelligence of multiple agents, each of which is an expert trader on a specific timeframe. The proposed framework works in a hierarchical structure in which the flow of knowledge is from the agents trading at higher timeframes to the agents trading at lower timeframes, making them highly robust to the noise in financial time series. The Deep Q -learning algorithm is utilized for training the agents in the framework. The performance of the proposed framework is evaluated through extensive numerical experiments conducted on a historical dataset of the EUR/ USD currency pair. The results demonstrate that the proposed multi-agent framework, based on several return -based and risk-based performance measures, outperforms single independent agents and several benchmark trading strategies in all investigated trading timeframes. The robust performance of the multi-agent framework throughout the trading period makes it suitable for algorithmic trading in financial markets.</t>
  </si>
  <si>
    <t>[Shavandi, Ali] Sharif Univ Technol, Dept Ind Engn, Tehran, Iran; [Khedmati, Majid] Sharif Univ Technol, Dept Ind Engn, Azadi Ave, Tehran 1458889694, Iran</t>
  </si>
  <si>
    <t>Sharif University of Technology; Sharif University of Technology</t>
  </si>
  <si>
    <t>Khedmati, M (corresponding author), Sharif Univ Technol, Dept Ind Engn, Azadi Ave, Tehran 1458889694, Iran.</t>
  </si>
  <si>
    <t>Ali.shavandi@ie.sharif.edu; khedmati@sharif.edu</t>
  </si>
  <si>
    <t>DEC 1</t>
  </si>
  <si>
    <t>10.1016/j.eswa.2022.118124</t>
  </si>
  <si>
    <t>JUL 2022</t>
  </si>
  <si>
    <t>3M5HQ</t>
  </si>
  <si>
    <t>WOS:000835492600001</t>
  </si>
  <si>
    <t>Zou, WY; Xiong, YJ</t>
  </si>
  <si>
    <t>Zou, Weiyong; Xiong, Yunjun</t>
  </si>
  <si>
    <t>Does artificial intelligence promote industrial upgrading? Evidence from China</t>
  </si>
  <si>
    <t>ECONOMIC RESEARCH-EKONOMSKA ISTRAZIVANJA</t>
  </si>
  <si>
    <t>artificial intelligence; industrial structure advancedization; industrial structure rationalization; Chinese cities</t>
  </si>
  <si>
    <t>TECHNOLOGY; BUSINESS; FUTURE; GROWTH; WORK</t>
  </si>
  <si>
    <t>Based on the panel data of 285 cities in China from 2000 to 2019, this paper searches the number of patent applications related to urban artificial intelligence from five dimensions: algorithm, data, computing power, application scenario and related technology. Combining the two perspectives of industrial upgrading and rationalization, we analyze the internal influence theory of the research topic from the theoretical and empirical perspectives. The results show that artificial intelligence is not only conducive to industrial upgrading, but also significantly inhibit the deviation of industrial structure from equilibrium, which is conducive to industrial rationalization. In addition, the conclusion of this paper is still valid after a series of robustness tests, such as eliminating the samples of central cities, winsorize treatment and instrumental variables method. Through the heterogeneity test, it is found that the promoting effect of artificial intelligence on industrial upgrading is more obvious in big cities and cities with high level of industrial upgrading. The internal mechanism test results show that artificial intelligence promotes industrial upgrading by promoting technological innovation. In cities with a high degree of marketization and Internet development, the role of artificial intelligence in promoting industrial upgrading can be strengthened. The research conclusions of this paper will be conducive to accelerating the development of artificial intelligence to promote industrial upgrading, and provide a useful reference for realizing high-quality development.</t>
  </si>
  <si>
    <t>[Zou, Weiyong] Shanghai Univ, Sch Econ, Shanghai, Peoples R China; [Xiong, Yunjun] Shanghai Univ Finance &amp; Econ, Sch Publ Econ &amp; Adm, Shanghai, Peoples R China</t>
  </si>
  <si>
    <t>Shanghai University; Shanghai University of Finance &amp; Economics</t>
  </si>
  <si>
    <t>Zou, WY (corresponding author), Shanghai Univ, Sch Econ, Shanghai, Peoples R China.</t>
  </si>
  <si>
    <t>weiyongzou@shu.edu.cn</t>
  </si>
  <si>
    <t>Zou, Weiyong/0000-0002-1939-9539; Xiong, Yunjun/0000-0001-7823-8121</t>
  </si>
  <si>
    <t>National Social Science Foundation of China [19BJY079]; Shanghai Social Science Foundation [2019bjb020]</t>
  </si>
  <si>
    <t>National Social Science Foundation of China(National Office of Philosophy and Social Sciences); Shanghai Social Science Foundation</t>
  </si>
  <si>
    <t>This work was financially sponsored by National Social Science Foundation of China (No.19BJY079) and Shanghai Social Science Foundation (No.2019bjb020).</t>
  </si>
  <si>
    <t>ROUTLEDGE JOURNALS, TAYLOR &amp; FRANCIS LTD</t>
  </si>
  <si>
    <t>ABINGDON</t>
  </si>
  <si>
    <t>2-4 PARK SQUARE, MILTON PARK, ABINGDON OX14 4RN, OXON, ENGLAND</t>
  </si>
  <si>
    <t>1331-677X</t>
  </si>
  <si>
    <t>1848-9664</t>
  </si>
  <si>
    <t>ECON RES-EKON ISTRAZ</t>
  </si>
  <si>
    <t>Ekon. Istraz.</t>
  </si>
  <si>
    <t>DEC 31</t>
  </si>
  <si>
    <t>10.1080/1331677X.2022.2092168</t>
  </si>
  <si>
    <t>JUN 2022</t>
  </si>
  <si>
    <t>8M4VB</t>
  </si>
  <si>
    <t>hybrid, Green Published</t>
  </si>
  <si>
    <t>WOS:000823584400001</t>
  </si>
  <si>
    <t>Tudor, C; Sova, R</t>
  </si>
  <si>
    <t>Tudor, Cristiana; Sova, Robert</t>
  </si>
  <si>
    <t>Infodemiological study on the impact of the COVID-19 pandemic on increased headache incidences at the world level</t>
  </si>
  <si>
    <t>SCIENTIFIC REPORTS</t>
  </si>
  <si>
    <t>ARTIFICIAL NEURAL-NETWORKS; TIME-SERIES; EXCESS MORTALITY; AGE</t>
  </si>
  <si>
    <t>The analysis of the public interest as reflected by Internet queries has become a highly valuable tool in many fields. The Google Trends platform, providing timely and informative data, has become increasingly popular in health and medical studies. This study explores whether Internet search frequencies for the keyword headache have been increasing after the COVID-19 pandemic outbreak, which could signal an increased incidence of the health problem. Weekly search volume data for 5 years spanning February 2017 to February 2022 were sourced from Google Trends. Six statistical and machine-learning methods were implemented on training and testing sets via pre-set automated forecasting algorithms. Holt-Winters has been identified as overperforming in predicting web query trends through several accuracy measures and the DM test for forecasting superiority and has been employed for producing the baseline level in the estimation of excess query level over the first pandemic wave. Findings indicate that the COVID-19 pandemic resulted in an increased global incidence of headache (as proxied by related web queries) in the first 6 months after its outbreak, with an excess occurrence of 4.53% globally. However, the study also concludes that the increasing trend in headache incidence at the world level would have continued in the absence of the pandemic, but it has been accelerated by the pandemic event. Results further show mixed correlations at the country-level between COVID-19 infection rates and population web-search behavior, suggesting that the increased headache incidence is caused by pandemic-related factors (i.e. increased stress and mental health problems), rather than a direct effect of coronavirus infections. Other noteworthy findings entail that in the Philippines, the term headache was the most frequently searched term in the period spanning February 2020 to February 2022, indicating that headache occurrences are a significant aspect that defines population health at the country level. High relative interest is also detected in Kenya and South Africa after the pandemic outbreak. Additionally, research findings indicate that the relative interest has decreased in some countries (i.e. US, Canada, and Australia), whereas it has increased in others (i.e. India and Pakistan) after the pandemic outbreak. We conclude that observing Internet search habits can provide timely information for policymakers on collective health trends, as opposed to ex-post statistics, and can furthermore yield valuable information for the pain management drug market key players about aggregate consumer behavior.</t>
  </si>
  <si>
    <t>[Tudor, Cristiana] Bucharest Univ Econ Studies, Int Business &amp; Econ Dept, Bucharest 010374, Romania; [Sova, Robert] Bucharest Univ Econ Studies, Management Informat Syst Dept, Bucharest 010374, Romania</t>
  </si>
  <si>
    <t>Bucharest University of Economic Studies; Bucharest University of Economic Studies</t>
  </si>
  <si>
    <t>Tudor, C (corresponding author), Bucharest Univ Econ Studies, Int Business &amp; Econ Dept, Bucharest 010374, Romania.</t>
  </si>
  <si>
    <t>cristiana.tudor@net.ase.ro</t>
  </si>
  <si>
    <t>Sova, Robert/P-3822-2016; Tudor, Cristiana/A-2705-2010</t>
  </si>
  <si>
    <t>NATURE PORTFOLIO</t>
  </si>
  <si>
    <t>BERLIN</t>
  </si>
  <si>
    <t>HEIDELBERGER PLATZ 3, BERLIN, 14197, GERMANY</t>
  </si>
  <si>
    <t>2045-2322</t>
  </si>
  <si>
    <t>SCI REP-UK</t>
  </si>
  <si>
    <t>Sci Rep</t>
  </si>
  <si>
    <t>JUN 17</t>
  </si>
  <si>
    <t>10.1038/s41598-022-13663-7</t>
  </si>
  <si>
    <t>Multidisciplinary Sciences</t>
  </si>
  <si>
    <t>Science &amp; Technology - Other Topics</t>
  </si>
  <si>
    <t>2E9UL</t>
  </si>
  <si>
    <t>Green Published, gold</t>
  </si>
  <si>
    <t>WOS:000812565400011</t>
  </si>
  <si>
    <t>Sohail, MK; Raheman, A; Iqbal, J; Sindhu, MI; Staar, A; Mushafiq, M; Afzal, H</t>
  </si>
  <si>
    <t>Sohail, Muhammad Khalid; Raheman, Abdul; Iqbal, Javid; Sindhu, Muzammal Ilyas; Staar, Abdul; Mushafiq, Muhammad; Afzal, Humaira</t>
  </si>
  <si>
    <t>Are Pair Trading Strategies Profitable During COVID-19 Period?</t>
  </si>
  <si>
    <t>JOURNAL OF INFORMATION &amp; KNOWLEDGE MANAGEMENT</t>
  </si>
  <si>
    <t>COVID-19; unsupervised machine learning; pair trading; DBSCAN</t>
  </si>
  <si>
    <t>STATISTICAL ARBITRAGE; IMPACT</t>
  </si>
  <si>
    <t>Pair trading strategy is a well-known profitable strategy in stock, forex, and commodity markets. As most of the world stock markets declined during COVID-19 period, therefore this study is going to observe whether this strategy is still profitable after COVID-19 pandemic. One of the powerful algorithms of DBSCAN under the umbrella of unsupervised machine learning is applied and three clusters were formed by using market and accounting data. The formation of these three clusters was based on book value per share, earning per share, classification of sector, market capitalisation and with other factors formed from PCA on the returns of daily data of six months of the 80 sample firms for year 2019-2020. An average of -0.32% average excess monthly return with Sharpe ratio of -0.0012 and Treynor ratio of -0.0231 is to be observed in COVID-19 pandemic period. However, the result of risk-adjusted performance under Jensen's alpha is observed to be insignificant. The policy implication of this study, for different portfolios and fund managers is suggested to use machine learning approach to get positive and higher returns for their clients.</t>
  </si>
  <si>
    <t>[Sohail, Muhammad Khalid; Sindhu, Muzammal Ilyas; Staar, Abdul] Bahria Univ, Dept Management Studies, Islamabad, Pakistan; [Raheman, Abdul] Int Islamic Univ, Fac Management Sci, Islamabad, Pakistan; [Iqbal, Javid] COMSATS Univ, Dept Management Sci, Islamabad, Pakistan; [Mushafiq, Muhammad] Gdansk Univ Technol, Management &amp; Econ, Gdansk, Poland; [Afzal, Humaira] Bahauddin Zakeria Univ, Multan, Pakistan</t>
  </si>
  <si>
    <t>International Islamic University, Pakistan; COMSATS University Islamabad (CUI); Fahrenheit Universities; Gdansk University of Technology</t>
  </si>
  <si>
    <t>Sohail, MK (corresponding author), Bahria Univ, Dept Management Studies, Islamabad, Pakistan.</t>
  </si>
  <si>
    <t>ksohail.buic@bahria.edu.pk; abdul.raheman@iiu.edu.pk; javidigbal@comsats.edu.pk; muzammal496@gmail.com; astaar719@gmail.com; muhammad.mushafiq@pg.edu.pl</t>
  </si>
  <si>
    <t>; Sohail, Muhammad/KHT-3451-2024; Mushafiq, Muhammad/AAS-2207-2021</t>
  </si>
  <si>
    <t>Iqbal, Javid/0000-0002-0177-5866; Mushafiq, Muhammad/0000-0002-4525-7518;</t>
  </si>
  <si>
    <t>WORLD SCIENTIFIC PUBL CO PTE LTD</t>
  </si>
  <si>
    <t>SINGAPORE</t>
  </si>
  <si>
    <t>5 TOH TUCK LINK, SINGAPORE 596224, SINGAPORE</t>
  </si>
  <si>
    <t>0219-6492</t>
  </si>
  <si>
    <t>1793-6926</t>
  </si>
  <si>
    <t>J INF KNOWL MANAG</t>
  </si>
  <si>
    <t>J. Inf. Knowl. Manag.</t>
  </si>
  <si>
    <t>MAY</t>
  </si>
  <si>
    <t>SUPP01</t>
  </si>
  <si>
    <t>10.1142/S021964922240010X</t>
  </si>
  <si>
    <t>Information Science &amp; Library Science</t>
  </si>
  <si>
    <t>1L1IC</t>
  </si>
  <si>
    <t>WOS:000799045000003</t>
  </si>
  <si>
    <t>Stasiak, MD</t>
  </si>
  <si>
    <t>Stasiak, Michal Dominik</t>
  </si>
  <si>
    <t>Algoritmic Trading System Based on State Model for Moving Average in a Binary-Temporal Representation</t>
  </si>
  <si>
    <t>RISKS</t>
  </si>
  <si>
    <t>automatic forecasting; price forecasting; high frequency econometric; investment decision support; econometric models</t>
  </si>
  <si>
    <t>NEURAL-NETWORKS</t>
  </si>
  <si>
    <t>One of the most basic methods of technical analysis that is used in the practice of investment is the analysis of moving averages, usually calculated for exchange rates in a candlestick representation. The following paper proposes a new, state model, describing the process of trajectory changes in a binary-temporal representation. This kind of representation carries a significantly higher informative value than the candlestick one. The model is based on a proper definition of the moving average, proposed for a binary-temporal representation. The new model allows for exchange rate trajectory prediction in a short future window and, as a consequence, can be used to construct effective HFT systems. The article provides a concept of this kind of system and its comparison with others based on historical data for AUD/NZD exchange rate from the 2014-2020 period.</t>
  </si>
  <si>
    <t>[Stasiak, Michal Dominik] Poznan Univ Econ &amp; Business, Dept Investment &amp; Real Estate, Al Niepodleglosci 10, PL-61875 Poznan, Poland</t>
  </si>
  <si>
    <t>Poznan University of Economics &amp; Business</t>
  </si>
  <si>
    <t>Stasiak, MD (corresponding author), Poznan Univ Econ &amp; Business, Dept Investment &amp; Real Estate, Al Niepodleglosci 10, PL-61875 Poznan, Poland.</t>
  </si>
  <si>
    <t>michal.stasiak@ue.poznan.pl</t>
  </si>
  <si>
    <t>Stasiak, Michal/V-1984-2017</t>
  </si>
  <si>
    <t>Stasiak, Michal/0000-0002-3218-564X</t>
  </si>
  <si>
    <t>2227-9091</t>
  </si>
  <si>
    <t>Risks</t>
  </si>
  <si>
    <t>APR</t>
  </si>
  <si>
    <t>10.3390/risks10040069</t>
  </si>
  <si>
    <t>0R0IC</t>
  </si>
  <si>
    <t>WOS:000785289400001</t>
  </si>
  <si>
    <t>EU Net-Zero Policy Achievement Assessment in Selected Members through Automated Forecasting Algorithms</t>
  </si>
  <si>
    <t>ISPRS INTERNATIONAL JOURNAL OF GEO-INFORMATION</t>
  </si>
  <si>
    <t>automated forecasting; GHG emissions; European Green Deal; neural network autoregression model (NNAR); statistical methods; aggregated data</t>
  </si>
  <si>
    <t>RENEWABLE ENERGY-CONSUMPTION; ARTIFICIAL NEURAL-NETWORKS; GREENHOUSE-GAS EMISSIONS; CLIMATE-CHANGE; AIR-POLLUTION; CO2 EMISSIONS; TIME-SERIES; PREDICTION; MORTALITY; ACCURACY</t>
  </si>
  <si>
    <t>The European Union (EU) has positioned itself as a frontrunner in the worldwide battle against climate change and has set increasingly ambitious pollution mitigation targets for its members. The burden is heavier for the more vulnerable economies in Central and Eastern Europe (CEE), who must juggle meeting strict greenhouse gas emission (GHG) reduction goals, significant fossil-fuel reliance, and pressure to respond to current pandemic concerns that require an increasing share of limited public resources, while facing severe repercussions for non-compliance. Thus, the main goals of this research are: (i) to generate reliable aggregate GHG projections for CEE countries; (ii) to assess whether these economies are on track to meet their binding pollution reduction targets; (iii) to pin-point countries where more in-depth analysis using spatial inventories of GHGs at a finer resolution is further needed to uncover specific areas that should be targeted by additional measures; and (iv) to perform geo-spatial analysis for the most at-risk country, Poland. Seven statistical and machine-learning models are fitted through automated forecasting algorithms to predict the aggregate GHGs in nine CEE countries for the 2019-2050 horizon. Estimations show that CEE countries (except Romania and Bulgaria) will not meet the set pollution reduction targets for 2030 and will unanimously miss the 2050 carbon neutrality target without resorting to carbon credits or offsets. Austria and Slovenia are the least likely to meet the 2030 emissions reduction targets, whereas Poland (in absolute terms) and Slovenia (in relative terms) are the farthest from meeting the EU's 2050 net-zero policy targets. The findings thus stress the need for additional measures that go beyond the status quo, particularly in Poland, Austria, and Slovenia. Geospatial analysis for Poland uncovers that Krakow is the city where pollution is the most concentrated with several air pollutants surpassing EU standards. Short-term projections of PM2.5 levels indicate that the air quality in Krakow will remain below EU and WHO standards, highlighting the urgency of policy interventions. Further geospatial data analysis can provide valuable insights into other geo-locations that require the most additional efforts, thereby, assisting in the achievement of EU climate goals with targeted measures and minimum socio-economic costs. The study concludes that statistical and geo-spatial data, and consequently research based on these data, complement and enhance each other. An integrated framework would consequently support sustainable development through bettering policy and decision-making processes.</t>
  </si>
  <si>
    <t>[Tudor, Cristiana] Bucharest Univ Econ Studies, Int Business &amp; Econ Dept, Bucharest 010374, Romania; [Sova, Robert] Bucharest Univ Econ Studies, Dept Management Informat Syst, Bucharest 010374, Romania</t>
  </si>
  <si>
    <t>cristiana.tudor@netase.ro; robert.sova@ase.ro</t>
  </si>
  <si>
    <t>Tudor, Cristiana/0000-0001-6108-1666</t>
  </si>
  <si>
    <t>2220-9964</t>
  </si>
  <si>
    <t>ISPRS INT J GEO-INF</t>
  </si>
  <si>
    <t>ISPRS Int. J. Geo-Inf.</t>
  </si>
  <si>
    <t>10.3390/ijgi11040232</t>
  </si>
  <si>
    <t>Computer Science, Information Systems; Geography, Physical; Remote Sensing</t>
  </si>
  <si>
    <t>Computer Science; Physical Geography; Remote Sensing</t>
  </si>
  <si>
    <t>0T2PZ</t>
  </si>
  <si>
    <t>WOS:000786815400001</t>
  </si>
  <si>
    <t>Yi-Le Chan, J; Leow, SMH; Bea, KT; Cheng, WK; Phoong, SW; Hong, ZW; Lin, JM; Chen, YL</t>
  </si>
  <si>
    <t>Yi-Le Chan, Jireh; Leow, Steven Mun Hong; Bea, Khean Thye; Cheng, Wai Khuen; Phoong, Seuk Wai; Hong, Zeng-Wei; Lin, Jim-Min; Chen, Yen-Lin</t>
  </si>
  <si>
    <t>A Correlation-Embedded Attention Module to Mitigate Multicollinearity: An Algorithmic Trading Application</t>
  </si>
  <si>
    <t>algorithmic trading; multicollinearity; feature selection; neural network; classification</t>
  </si>
  <si>
    <t>EXTREME LEARNING-MACHINE</t>
  </si>
  <si>
    <t>Algorithmic trading is a common topic researched in the neural network due to the abundance of data available. It is a phenomenon where an approximately linear relationship exists between two or more independent variables. It is especially prevalent in financial data due to the interrelated nature of the data. The existing feature selection methods are not efficient enough in solving such a problem due to the potential loss of essential and relevant information. These methods are also not able to consider the interaction between features. Therefore, we proposed two improvements to apply to the Long Short-Term Memory neural network (LSTM) in this study. It is the Multicollinearity Reduction Module (MRM) based on correlation-embedded attention to mitigate multicollinearity without removing features. The motivation of the improvements is to allow the model to predict using the relevance and redundancy within the data. The first contribution of the paper is allowing a neural network to mitigate the effects of multicollinearity without removing any variables. The second contribution is improving trading returns when our proposed mechanisms are applied to an LSTM. This study compared the classification performance between LSTM models with and without the correlation-embedded attention module. The experimental result reveals that a neural network that can learn the relevance and redundancy of the financial data to improve the desired classification performance. Furthermore, the trading returns of our proposed module are 46.82% higher without sacrificing training time. Moreover, the MRM is designed to be a standalone module and is interoperable with existing models.</t>
  </si>
  <si>
    <t>[Yi-Le Chan, Jireh; Leow, Steven Mun Hong; Bea, Khean Thye] Univ Tunku Abdul Rahman, Fac Business &amp; Finance, Petaling Jaya 31900, Perak, Malaysia; [Cheng, Wai Khuen] Univ Tunku Abdul Rahman, Fac Informat &amp; Commun Technol, Petaling Jaya 31900, Perak, Malaysia; [Phoong, Seuk Wai] Univ Malaya, Fac Business &amp; Accountancy, Dept Operat &amp; Management Informat Syst, Kuala Lumpur 50603, Malaysia; [Hong, Zeng-Wei; Lin, Jim-Min] Feng Chia Univ, Dept Informat Engn &amp; Comp Sci, Taichung 40724, Taiwan; [Chen, Yen-Lin] Natl Taipei Univ Technol, Dept Comp Sci &amp; Informat Engn, Taipei 106344, Taiwan</t>
  </si>
  <si>
    <t>Universiti Tunku Abdul Rahman (UTAR); Universiti Tunku Abdul Rahman (UTAR); Universiti Malaya; Feng Chia University; National Taipei University of Technology</t>
  </si>
  <si>
    <t>Yi-Le Chan, J (corresponding author), Univ Tunku Abdul Rahman, Fac Business &amp; Finance, Petaling Jaya 31900, Perak, Malaysia.;Chen, YL (corresponding author), Natl Taipei Univ Technol, Dept Comp Sci &amp; Informat Engn, Taipei 106344, Taiwan.</t>
  </si>
  <si>
    <t>jirehchan@utar.edu.my; steven.utar@1utar.my; beakheanthye@1utar.my; chengwk@utar.edu.my; phoongsw@um.edu.my; zwhong@fcu.edu.tw; jimmy@fcu.edu.tw; ylchen@mail.ntut.edu.tw</t>
  </si>
  <si>
    <t>; Phoong, Seuk Wai/L-9964-2016; Cheng, Wai Khuen/A-8629-2011; Chen, Yang-Yuan/AAP-5019-2021; Lin, Jim-Min/P-6356-2018</t>
  </si>
  <si>
    <t>Hong, Zeng-Wei/0000-0002-5090-2788; Chan Yi-Le, Jireh/0000-0003-4217-2479; Chen, Yen-Lin/0000-0001-7717-9393; Cheng, Wai Khuen/0000-0003-1707-0462; Lin, Jim-Min/0000-0002-8381-8435; Phoong, Seuk Wai/0000-0002-9925-0901</t>
  </si>
  <si>
    <t>Ministry of Higher Education of Malaysia [FRGS/1/2019/STG06/UTAR/03/1]; Ministry of Science and Technology in Taiwan [MOST-109-2628-E-027-004-MY3, MOST-110-2218-E-027-004]; Ministry of Education of Taiwan [1100156712]</t>
  </si>
  <si>
    <t>Ministry of Higher Education of Malaysia(Ministry of Education, Malaysia); Ministry of Science and Technology in Taiwan(Ministry of Science and Technology, Taiwan); Ministry of Education of Taiwan(Ministry of Education, Taiwan)</t>
  </si>
  <si>
    <t>This work was funded by the Fundamental Research Grant Scheme provided by the Ministry of Higher Education of Malaysia under grant number FRGS/1/2019/STG06/UTAR/03/1. It was also supported by Ministry of Science and Technology in Taiwan, grant MOST-109-2628-E-027-004-MY3 and MOST-110-2218-E-027-004, and was also supported by the Ministry of Education of Taiwan under Official Document No. 1100156712, entitled The study of artificial intelligence and advanced semiconductor manufacturing for female STEM talent education and industry-university value-added cooperation pro-motion.</t>
  </si>
  <si>
    <t>10.3390/math10081231</t>
  </si>
  <si>
    <t>0S3SA</t>
  </si>
  <si>
    <t>WOS:000786196100001</t>
  </si>
  <si>
    <t>Raheman, A; Kolonin, A; Ansari, I</t>
  </si>
  <si>
    <t>Goertzel, B; Ikle, M; Potapov, A</t>
  </si>
  <si>
    <t>Raheman, Ali; Kolonin, Anton; Ansari, Ikram</t>
  </si>
  <si>
    <t>Adaptive Multi-strategy Market Making Agent</t>
  </si>
  <si>
    <t>ARTIFICIAL GENERAL INTELLIGENCE, AGI 2021</t>
  </si>
  <si>
    <t>Lecture Notes in Artificial Intelligence</t>
  </si>
  <si>
    <t>14th International Conference on Artificial General Intelligence (AGI)</t>
  </si>
  <si>
    <t>OCT 15-18, 2021</t>
  </si>
  <si>
    <t>Palo Alto, CA</t>
  </si>
  <si>
    <t>Artificial Gen Intelligence Soc,Springer Nat,SingularityNET Fdn,TrueAGI,OpenCog Fdn</t>
  </si>
  <si>
    <t>Adaptive agent; Back-testing; Centralized exchange; Continuous learning; Experiential learning; Liquidity provision; Market making</t>
  </si>
  <si>
    <t>We propose an architecture for algorithmic trading agents for liquidity provisions on centralized exchanges. These implement what we call an adaptive market making multi-strategy, which is based on a limit order grid with continuous experiential learning. The concept exploits definitions of artificial general intelligence (AGI) as an ability to reach complex goals in complex environments given limited resources, and is treated as a universal multi-parameter optimization. We present basic reference on implementation of the architecture being back-tested on historical crypto-finance market data and capable of providing almost 1000% excess return (alpha) under evaluated market conditions.</t>
  </si>
  <si>
    <t>[Raheman, Ali; Kolonin, Anton; Ansari, Ikram] Autonio Fdn Ltd, Bristol, Avon, England; [Kolonin, Anton] SingDAO Ltd, Gros Islet, St Lucia; [Kolonin, Anton] SingularityNET Fdn, Amsterdam, Netherlands</t>
  </si>
  <si>
    <t>Kolonin, A (corresponding author), Autonio Fdn Ltd, Bristol, Avon, England.;Kolonin, A (corresponding author), SingDAO Ltd, Gros Islet, St Lucia.;Kolonin, A (corresponding author), SingularityNET Fdn, Amsterdam, Netherlands.</t>
  </si>
  <si>
    <t>Kolonin, Anton/ABK-4371-2022</t>
  </si>
  <si>
    <t>SPRINGER INTERNATIONAL PUBLISHING AG</t>
  </si>
  <si>
    <t>CHAM</t>
  </si>
  <si>
    <t>GEWERBESTRASSE 11, CHAM, CH-6330, SWITZERLAND</t>
  </si>
  <si>
    <t>2945-9133</t>
  </si>
  <si>
    <t>1611-3349</t>
  </si>
  <si>
    <t>978-3-030-93757-7; 978-3-030-93758-4</t>
  </si>
  <si>
    <t>LECT NOTES ARTIF INT</t>
  </si>
  <si>
    <t>10.1007/978-3-030-93758-4_21</t>
  </si>
  <si>
    <t>Computer Science, Artificial Intelligence; Computer Science, Interdisciplinary Applications; Computer Science, Theory &amp; Methods</t>
  </si>
  <si>
    <t>BX7EP</t>
  </si>
  <si>
    <t>WOS:001319411200021</t>
  </si>
  <si>
    <t>Singh, J; Bowala, S; Thavaneswaran, A; Thulasiram, R; Mandal, S</t>
  </si>
  <si>
    <t>Singh, Japjeet; Bowala, Sulalitha; Thavaneswaran, Aerambamoorthy; Thulasiram, Ruppa; Mandal, Saumen</t>
  </si>
  <si>
    <t>Data-Driven and Neuro-Volatility Fuzzy Forecasts for Cryptocurrencies</t>
  </si>
  <si>
    <t>2022 IEEE INTERNATIONAL CONFERENCE ON FUZZY SYSTEMS (FUZZ-IEEE)</t>
  </si>
  <si>
    <t>IEEE International Fuzzy Systems Conference Proceedings</t>
  </si>
  <si>
    <t>IEEE International Conference on Fuzzy Systems (FUZZ-IEEE) / IEEE World Congress on Computational Intelligence (IEEE WCCI) / International Joint Conference on Neural Networks (IJCNN) / IEEE Congress on Evolutionary Computation (IEEE CEC)</t>
  </si>
  <si>
    <t>JUL 18-23, 2022</t>
  </si>
  <si>
    <t>Padua, ITALY</t>
  </si>
  <si>
    <t>IEEE,Int Neural Network Soc,IEEE Computat Intelligence Soc,Evolutionary Programming Soc,IET,Univ Padova, Dept Math Tullio Levi Civita,European Space Agcy,expert.ai,Elsevier,Springer Nature,Google,Baker &amp; Hughes,NVIDIA</t>
  </si>
  <si>
    <t>Fuzzy intervals; Cryptocurrency; Volatility Forecasting; Data-driven volatility; Neuro-volatility; Sharpe ratio; Algo return; Simple Moving Average</t>
  </si>
  <si>
    <t>The forecasting problems in Computational Finance involve modelling the vagueness and imprecision inherent to the financial markets. Fuzzy set theory has a unique ability to quantitatively and qualitatively model and analyze such problems. Volatility forecasting plays an important role in financial risk management and in option pricing. Recently, there has been a growing interest in data-driven volatility models and neurovolatility models for risk forecasting of stocks and index funds. However, even these state-of-the-art models do not take into account the fuzzy volatility in their risk forecasts. Cryptocurrencies are a novel financial asset class based on the Blockchain technology. Cryptocurrencies have gained popularity among retail investors as a financial asset with high risks and high returns. The extremely volatile nature of cryptocurrencies (compared to traditional assets) makes forecasting their volatility more challenging. A simple algorithmic trading approach, Simple Moving Average (SMA) crossover strategy, is used to calculate the Algo returns. This paper provides fuzzy forecasts of the volatility of Algo returns using the data-driven Exponentially Weighted Moving Average (DD-EWMA) and neuro models for six major cryptocurrencies. We also compute and compare fuzzy volatility forecasts of four major tech stocks and Chicago Board Options Exchange's (CBOE) volatility index (VIX) using DD-EWMA and neuro models. Our experimental results show that the data-driven models produce better forecasts for cryptocurrencies as compared to the neuro models, while for the regular stocks and indexes, no such definitive conclusion could be drawn.</t>
  </si>
  <si>
    <t>[Singh, Japjeet; Thulasiram, Ruppa] Univ Manitoba, Dept Comp Sci, Winnipeg, MB, Canada; [Bowala, Sulalitha; Thavaneswaran, Aerambamoorthy; Mandal, Saumen] Univ Manitoba, Dept Stat, Winnipeg, MB, Canada</t>
  </si>
  <si>
    <t>University of Manitoba; University of Manitoba</t>
  </si>
  <si>
    <t>Singh, J (corresponding author), Univ Manitoba, Dept Comp Sci, Winnipeg, MB, Canada.</t>
  </si>
  <si>
    <t>js5@myumanitoba.ca; bowalams@myumanitoba.ca; Aerambamoorthy.Thavaneswaran@umanitoba.ca; Tulsi.Thulasiram@umanitoba.ca; Saumen.Mandal@umanitoba.ca</t>
  </si>
  <si>
    <t>Thulasiram, Ruppa/AAM-6936-2020</t>
  </si>
  <si>
    <t>Natural Sciences and Engineering Research Council (NSERC) Canada; Graduate Entrance Scholarship in Statistics (GESS), University of Manitoba</t>
  </si>
  <si>
    <t>Natural Sciences and Engineering Research Council (NSERC) Canada(Natural Sciences and Engineering Research Council of Canada (NSERC)); Graduate Entrance Scholarship in Statistics (GESS), University of Manitoba</t>
  </si>
  <si>
    <t>The authors are thankful to the three reviewers for their comments and suggestions that have resulted in an improved version of this manuscript. The last three authors acknowledge Natural Sciences and Engineering Research Council (NSERC) Canada for partial financial support for this research through Discovery Grants. The first author acknowledge the Faculty of Graduate Enhancement of Tri-Agency Stipends (GETS), University of Manitoba. The second author acknowledge the Graduate Entrance Scholarship in Statistics (GESS) and Faculty of Science Enhancement of Grant Stipends (SEGS), University of Manitoba.</t>
  </si>
  <si>
    <t>1544-5615</t>
  </si>
  <si>
    <t>978-1-6654-6710-0</t>
  </si>
  <si>
    <t>IEEE INT FUZZY SYST</t>
  </si>
  <si>
    <t>10.1109/FUZZ-IEEE55066.2022.9882812</t>
  </si>
  <si>
    <t>Computer Science, Artificial Intelligence; Engineering, Electrical &amp; Electronic</t>
  </si>
  <si>
    <t>BT9JF</t>
  </si>
  <si>
    <t>WOS:000861288500126</t>
  </si>
  <si>
    <t>Suliman, U; van Zyl, TL; Paskaramoorthy, A</t>
  </si>
  <si>
    <t>Suliman, Uwais; van Zyl, Terence L.; Paskaramoorthy, Andrew</t>
  </si>
  <si>
    <t>Cryptocurrency Trading Agent Using Deep Reinforcement Learning</t>
  </si>
  <si>
    <t>2022 9TH INTERNATIONAL CONFERENCE ON SOFT COMPUTING &amp; MACHINE INTELLIGENCE, ISCMI</t>
  </si>
  <si>
    <t>International Conference on Soft Computing &amp; Machine Intelligence ISCMI</t>
  </si>
  <si>
    <t>9th International Conference on Soft Computing and Machine Intelligence (ISCMI)</t>
  </si>
  <si>
    <t>NOV 26-27, 2022</t>
  </si>
  <si>
    <t>Toronto, CANADA</t>
  </si>
  <si>
    <t>IEEE Toronto Sect,IEEE Women Engn Affin Grp,India Int Congress Computat Intelligence</t>
  </si>
  <si>
    <t>Deep Reinforcement Learning; Neural Networks; Machine Learning; Cryptocurrency; Algorithmic Trading</t>
  </si>
  <si>
    <t>Cryptocurrencies are peer-to-peer digital assets monitored and organised by a blockchain network. Price prediction has been a significant focus point with various machine learning algorithms, especially concerning cryptocurrency. This work addresses the challenge faced by traders of short-term profit maximisation. The study presents a deep reinforcement learning algorithm to trade in cryptocurrency markets, Duelling DQN. The environment has been designed to simulate actual trading behaviour, observing historical price movements and taking action on real-time prices. The proposed algorithm was tested with Bitcoin, Ethereum, and Litecoin. The respective portfolio returns are used as a metric to measure the algorithm's performance against the buy-and-hold benchmark, with the buy-and-hold outperforming the results produced by the Duelling DQN agent.</t>
  </si>
  <si>
    <t>[Suliman, Uwais] Univ Witwatersrand, Comp Sci &amp; Appl Maths, Johannesburg, South Africa; [van Zyl, Terence L.] Univ Johannesburg, Inst Intelligent Syst, Johannesburg, South Africa; [Paskaramoorthy, Andrew] Univ Cape Town, Dept Stat Sci, Johannesburg, South Africa</t>
  </si>
  <si>
    <t>University of Witwatersrand; University of Johannesburg; University of Cape Town</t>
  </si>
  <si>
    <t>Suliman, U (corresponding author), Univ Witwatersrand, Comp Sci &amp; Appl Maths, Johannesburg, South Africa.</t>
  </si>
  <si>
    <t>; van Zyl, Terence/B-9841-2008</t>
  </si>
  <si>
    <t>Paskaramoorthy, Andrew/0000-0002-7812-5909;</t>
  </si>
  <si>
    <t>2640-0154</t>
  </si>
  <si>
    <t>2640-0146</t>
  </si>
  <si>
    <t>979-8-3503-2088-6</t>
  </si>
  <si>
    <t>INT CONF SOFT COMP</t>
  </si>
  <si>
    <t>10.1109/ISCMI56532.2022.10068485</t>
  </si>
  <si>
    <t>BV1DK</t>
  </si>
  <si>
    <t>WOS:000985064000002</t>
  </si>
  <si>
    <t>Sun, S; Xue, WQ; Wang, RD; He, X; Zhu, JL; Li, J; An, B</t>
  </si>
  <si>
    <t>ACM</t>
  </si>
  <si>
    <t>Sun, Shuo; Xue, Wanqi; Wang, Rundong; He, Xu; Zhu, Junlei; Li, Jian; An, Bo</t>
  </si>
  <si>
    <t>DeepScalper: A Risk-Aware Reinforcement Learning Framework to Capture Fleeting Intraday Trading Opportunities</t>
  </si>
  <si>
    <t>PROCEEDINGS OF THE 31ST ACM INTERNATIONAL CONFERENCE ON INFORMATION AND KNOWLEDGE MANAGEMENT, CIKM 2022</t>
  </si>
  <si>
    <t>31st ACM International Conference on Information and Knowledge Management (CIKM)</t>
  </si>
  <si>
    <t>OCT 17-21, 2022</t>
  </si>
  <si>
    <t>Atlanta, GA</t>
  </si>
  <si>
    <t>Assoc Comp Machinery</t>
  </si>
  <si>
    <t>Quantitative investment; reinforcement learning</t>
  </si>
  <si>
    <t>Reinforcement learning (RL) techniques have shown great success in many challenging quantitative trading tasks, such as portfolio management and algorithmic trading. Especially, intraday trading is one of the most profitable and risky tasks because of the intraday behaviors of the financial market that reflect billions of rapidly fluctuating capitals. However, a vast majority of existing RL methods focus on the relatively low frequency trading scenarios (e.g., day-level) and fail to capture the fleeting intraday investment opportunities due to two major challenges: 1) how to effectively train profitable RL agents for intraday investment decision-making, which involves high-dimensional fine-grained action space; 2) how to learn meaningful multi-modality market representation to understand the intraday behaviors of the financial market at tick-level. Motivated by the efficient workflow of professional human intraday traders, we propose DeepScalper, a deep reinforcement learning framework for intraday trading to tackle the above challenges. Specifically, DeepScalper includes four components: 1) a dueling Q-network with action branching to deal with the large action space of intraday trading for efficient RL optimization; 2) a novel reward function with a hindsight bonus to encourage RL agents making trading decisions with a long-term horizon of the entire trading day; 3) an encoder-decoder architecture to learn multi-modality temporal market embedding, which incorporates both macro-level and micro-level market information; 4) a risk-aware auxiliary task to maintain a striking balance between maximizing profit and minimizing risk. Through extensive experiments on real-world market data spanning over three years on six financial futures (2 stock index and 4 treasury bond), we demonstrate that DeepScalper significantly outperforms many state-of-the-art baselines in terms of four financial criteria. Furthermore, we conduct a series of exploratory and ablative studies to analyze the contributions of each component in DeepScalper.</t>
  </si>
  <si>
    <t>[Sun, Shuo; Xue, Wanqi; Wang, Rundong; An, Bo] Nanyang Technol Univ, Singapore, Singapore; [He, Xu] Huawei Noah Ark Lab, Shenzhen, Peoples R China; [Zhu, Junlei] Webank, Shenzhen, Peoples R China; [Li, Jian] Tsinghua Univ, Beijing, Peoples R China</t>
  </si>
  <si>
    <t>Nanyang Technological University; Huawei Technologies; Tsinghua University</t>
  </si>
  <si>
    <t>Wang, RD (corresponding author), Nanyang Technol Univ, Singapore, Singapore.</t>
  </si>
  <si>
    <t>shuo003@e.ntu.edu.sg; wanqi001@e.ntu.edu.sg; rundong001@e.ntu.edu.sg; hexu27@huawei.com; billzhu@webank.com; lijian83@mail.tsinghua.edu.cn; boan@ntu.edu.sg</t>
  </si>
  <si>
    <t>AN, BO/HNP-7968-2023; xue, wanqi/MSX-5901-2025</t>
  </si>
  <si>
    <t>National Research Foundation, Singapore under its Industry Alignment Fund -Pre-positioning (IAF-PP) Funding Initiative; National Natural Science Foundation of China [62161146004]; Turing AI Institute of Nanjing; Xi'an Institute for Interdisciplinary Information Core Technology</t>
  </si>
  <si>
    <t>National Research Foundation, Singapore under its Industry Alignment Fund -Pre-positioning (IAF-PP) Funding Initiative(National Research Foundation of Korea); National Natural Science Foundation of China(National Natural Science Foundation of China (NSFC)); Turing AI Institute of Nanjing; Xi'an Institute for Interdisciplinary Information Core Technology</t>
  </si>
  <si>
    <t>This project is supported by the National Research Foundation, Singapore under its Industry Alignment Fund -Pre-positioning (IAF-PP) Funding Initiative. Any opinions, findings and conclusions or recommendations expressed in this material are those of the author(s) and do not reflect the views of National Research Foundation, Singapore. Jian Li is supported in part by the National Natural Science Foundation of China Grant 62161146004, Turing AI Institute of Nanjing and Xi'an Institute for Interdisciplinary Information Core Technology.</t>
  </si>
  <si>
    <t>ASSOC COMPUTING MACHINERY</t>
  </si>
  <si>
    <t>1601 Broadway, 10th Floor, NEW YORK, NY, UNITED STATES</t>
  </si>
  <si>
    <t>978-1-4503-9236-5</t>
  </si>
  <si>
    <t>10.1145/3511808.3557283</t>
  </si>
  <si>
    <t>Computer Science, Information Systems</t>
  </si>
  <si>
    <t>BV8AK</t>
  </si>
  <si>
    <t>WOS:001074639601081</t>
  </si>
  <si>
    <t>Tuncer, T; Kaya, U; Sefer, E; Alacam, O; Hoser, T</t>
  </si>
  <si>
    <t>Tuncer, Tuna; Kaya, Uygar; Sefer, Emre; Alacam, Onur; Hoser, Tugcan</t>
  </si>
  <si>
    <t>Asset Price and Direction Prediction via Deep 2D Transformer and Convolutional Neural Networks</t>
  </si>
  <si>
    <t>3RD ACM INTERNATIONAL CONFERENCE ON AI IN FINANCE, ICAIF 2022</t>
  </si>
  <si>
    <t>3rd ACM International Conference on AI in Finance (ICAIF)</t>
  </si>
  <si>
    <t>NOV 02-04, 2022</t>
  </si>
  <si>
    <t>New York, NY</t>
  </si>
  <si>
    <t>Assoc Comp Machinery,J P Morgan Chase &amp; Co,U S Bank</t>
  </si>
  <si>
    <t>Stock Price Prediction; Deep Learning; Attention; Transformers; Convolutional Neural Networks</t>
  </si>
  <si>
    <t>TECHNICAL ANALYSIS; FINANCIAL MARKET; TIME-SERIES</t>
  </si>
  <si>
    <t>Artificial intelligence-based algorithmic trading has recently started to attract more attention. Among the techniques, deep learning-based methods such as transformers, convolutional neural networks, and patch embedding approaches have become quite popular inside the computer vision researchers. In this research, inspired by the state-of-the-art computer vision methods, we have come up with 2 approaches: DAPP (Deep Attention-based Price Prediction) and DPPP (Deep Patch-based Price Prediction) that are based on vision transformers and patch embedding-based convolutional neural networks respectively to predict asset price and direction from historical price data by capturing the image properties of the historical time-series dataset. Before applying attention-based architecture, we have transformed historical time series price dataset into two-dimensional images by using various number of different technical indicators. Each indicator creates data for a fixed number of days. Thus, we construct two-dimensional images of various dimensions. Then, we use original images valleys and hills to label each image as Hold, Buy, or Sell. We find our trained attention-based models to frequently provide better results for ETFs in comparison to the baseline convolutional architectures in terms of both accuracy and financial analysis metrics during longer testing periods. Our code and processed datasets are available at https://github.com/seferlab/SPDPvCNN</t>
  </si>
  <si>
    <t>[Tuncer, Tuna; Kaya, Uygar; Sefer, Emre; Alacam, Onur; Hoser, Tugcan] Ozyegin Univ, Istanbul, Turkey</t>
  </si>
  <si>
    <t>Ozyegin University</t>
  </si>
  <si>
    <t>Sefer, E (corresponding author), Ozyegin Univ, Istanbul, Turkey.</t>
  </si>
  <si>
    <t>tuna.tuncer@ozu.edu.tr; uygar.kaya@ozu.edu.tr; emre.sefer@ozyegin.edu.tr; onur.alacam@ozu.edu.tr; tugcan.hoser@ozu.edu.tr</t>
  </si>
  <si>
    <t>sefer, emre/AAY-2245-2020</t>
  </si>
  <si>
    <t>sefer, emre/0000-0002-9186-0270</t>
  </si>
  <si>
    <t>978-1-4503-9376-8</t>
  </si>
  <si>
    <t>10.1145/3533271.3561738</t>
  </si>
  <si>
    <t>Business, Finance; Computer Science, Artificial Intelligence; Computer Science, Interdisciplinary Applications</t>
  </si>
  <si>
    <t>Conference Proceedings Citation Index - Science (CPCI-S); Conference Proceedings Citation Index - Social Science &amp; Humanities (CPCI-SSH)</t>
  </si>
  <si>
    <t>Business &amp; Economics; Computer Science</t>
  </si>
  <si>
    <t>BW1BA</t>
  </si>
  <si>
    <t>WOS:001103234000010</t>
  </si>
  <si>
    <t>Zhang, LY; Wu, TY; Lahrichi, S; Salas-Flores, CG; Li, JY</t>
  </si>
  <si>
    <t>IEEE Comp Soc</t>
  </si>
  <si>
    <t>Zhang, Luyao; Wu, Tianyu; Lahrichi, Saad; Salas-Flores, Carlos-Gustavo; Li, Jiayi</t>
  </si>
  <si>
    <t>A Data Science Pipeline for Algorithmic Trading: A Comparative Study of Applications for Finance and Cryptoeconomics</t>
  </si>
  <si>
    <t>2022 IEEE INTERNATIONAL CONFERENCE ON BLOCKCHAIN (BLOCKCHAIN 2022)</t>
  </si>
  <si>
    <t>5th IEEE International Conference on Blockchain (Blockchain)</t>
  </si>
  <si>
    <t>AUG 22-25, 2022</t>
  </si>
  <si>
    <t>Espoo, FINLAND</t>
  </si>
  <si>
    <t>IEEE,IEEE Comp Soc,IEEE Tech Comm Scalable Comp,IEEE Technol &amp; Engn Management Soc</t>
  </si>
  <si>
    <t>algorithmic trading; data science pipeline; finance; cryptoeconomics; open-source software; Python</t>
  </si>
  <si>
    <t>VOLUME</t>
  </si>
  <si>
    <t>Recent advances in Artificial Intelligence (AI) have made algorithmic trading play a central role in finance. However, current research and applications are disconnected information islands. We propose a generally applicable pipeline for designing, programming, and evaluating the algorithmic trading of stock and crypto assets. Moreover, we demonstrate how our data science pipeline works with respect to four conventional algorithms: the moving average crossover, volume-weighted average price, sentiment analysis, and statistical arbitrage algorithms. Our study offers a systematic way to program, evaluate, and compare different trading strategies. Furthermore, we implement our algorithms through object-oriented programming in Python3, which serves as open-source software for future academic research and applications.</t>
  </si>
  <si>
    <t>[Zhang, Luyao] Duke Kunshan Univ, Data Sci Res Ctr, Suzhou, Peoples R China; [Zhang, Luyao] Duke Kunshan Univ, Social Sci Div, Suzhou, Peoples R China; [Wu, Tianyu; Lahrichi, Saad; Salas-Flores, Carlos-Gustavo; Li, Jiayi] Duke Kunshan Univ, Suzhou, Peoples R China</t>
  </si>
  <si>
    <t>Duke Kunshan University; Duke Kunshan University; Duke Kunshan University</t>
  </si>
  <si>
    <t>Zhang, LY (corresponding author), Duke Kunshan Univ, Data Sci Res Ctr, Suzhou, Peoples R China.;Zhang, LY (corresponding author), Duke Kunshan Univ, Social Sci Div, Suzhou, Peoples R China.</t>
  </si>
  <si>
    <t>lz183@duke.edu</t>
  </si>
  <si>
    <t>Zhang, Luyao/AAD-3137-2019; Zhang, Luyao/O-1629-2018; Wu, Tianyu/AAO-3946-2020</t>
  </si>
  <si>
    <t>Lahrichi, Saad/0000-0003-2249-9255; Zhang, Luyao/0000-0002-1183-2254;</t>
  </si>
  <si>
    <t>978-1-6654-6104-7</t>
  </si>
  <si>
    <t>10.1109/Blockchain55522.2022.00048</t>
  </si>
  <si>
    <t>Computer Science, Information Systems; Computer Science, Interdisciplinary Applications; Computer Science, Theory &amp; Methods</t>
  </si>
  <si>
    <t>BT9WZ</t>
  </si>
  <si>
    <t>WOS:000865770500037</t>
  </si>
  <si>
    <t>Tetzlaff, J; Page, M; Moher, D</t>
  </si>
  <si>
    <t>Tetzlaff, J.; Page, M.; Moher, D.</t>
  </si>
  <si>
    <t>THE PRISMA 2020 STATEMENT: DEVELOPMENT OF AND KEY CHANGES IN AN UPDATED GUIDELINE FOR REPORTING SYSTEMATIC REVIEWS AND META-ANALYSES</t>
  </si>
  <si>
    <t>VALUE IN HEALTH</t>
  </si>
  <si>
    <t>[Tetzlaff, J.] Evidence Partners, Ottawa, ON, Canada; [Page, M.] Monash Univ, Melbourne, Vic, Australia; [Moher, D.] Ottawa Hosp, Res Inst, Ottawa, ON, Canada</t>
  </si>
  <si>
    <t>Monash University; University of Ottawa; Ottawa Hospital Research Institute</t>
  </si>
  <si>
    <t>Moher, David/I-3408-2019</t>
  </si>
  <si>
    <t>ELSEVIER SCIENCE INC</t>
  </si>
  <si>
    <t>STE 800, 230 PARK AVE, NEW YORK, NY 10169 USA</t>
  </si>
  <si>
    <t>1098-3015</t>
  </si>
  <si>
    <t>1524-4733</t>
  </si>
  <si>
    <t>VALUE HEALTH</t>
  </si>
  <si>
    <t>Value Health</t>
  </si>
  <si>
    <t>PNS154</t>
  </si>
  <si>
    <t>S312</t>
  </si>
  <si>
    <t>S313</t>
  </si>
  <si>
    <t>Economics; Health Care Sciences &amp; Services; Health Policy &amp; Services</t>
  </si>
  <si>
    <t>Business &amp; Economics; Health Care Sciences &amp; Services</t>
  </si>
  <si>
    <t>LR6OT</t>
  </si>
  <si>
    <t>WOS:000535812701615</t>
  </si>
  <si>
    <t>Ponomarev, ES; Oseledets, IV; Cichocki, AS</t>
  </si>
  <si>
    <t>Ponomarev, E. S.; Oseledets, I. V.; Cichocki, A. S.</t>
  </si>
  <si>
    <t>Using Reinforcement Learning in the Algorithmic Trading Problem</t>
  </si>
  <si>
    <t>JOURNAL OF COMMUNICATIONS TECHNOLOGY AND ELECTRONICS</t>
  </si>
  <si>
    <t>algorithmic trading; reinforcement learning; neural network; recurrent neural networks</t>
  </si>
  <si>
    <t>The development of reinforced learning methods has extended application to many areas including algorithmic trading. In this paper trading on the stock exchange is interpreted into a game with a Markov property consisting of states, actions, and rewards. A system for trading the fixed volume of a financial instrument is proposed and experimentally tested; this is based on the asynchronous advantage actor-critic method with the use of several neural network architectures. The application of recurrent layers in this approach is investigated. The experiments were performed on real anonymized data. The best architecture demonstrated a trading strategy for the RTS Index futures (MOEX:RTSI) with a profitability of 66% per annum accounting for commission. The project source code is available via the following link: http://github.com/evgps/a3c_trading..</t>
  </si>
  <si>
    <t>[Ponomarev, E. S.; Oseledets, I. V.; Cichocki, A. S.] Skolkovo Inst Sci &amp; Technol, Moscow, Russia; [Oseledets, I. V.] Russian Acad Sci, Marchuk Inst Numer Math, Moscow, Russia</t>
  </si>
  <si>
    <t>Skolkovo Institute of Science &amp; Technology; Russian Academy of Sciences</t>
  </si>
  <si>
    <t>Ponomarev, ES (corresponding author), Skolkovo Inst Sci &amp; Technol, Moscow, Russia.</t>
  </si>
  <si>
    <t>Evgenii.Ponomarev@skoltech.ru</t>
  </si>
  <si>
    <t>PLEIADES PUBLISHING INC</t>
  </si>
  <si>
    <t>PLEIADES HOUSE, 7 W 54 ST, NEW YORK, NY, UNITED STATES</t>
  </si>
  <si>
    <t>1064-2269</t>
  </si>
  <si>
    <t>1555-6557</t>
  </si>
  <si>
    <t>J COMMUN TECHNOL EL+</t>
  </si>
  <si>
    <t>J. Commun. Technol. Electron.</t>
  </si>
  <si>
    <t>10.1134/S1064226919120131</t>
  </si>
  <si>
    <t>Engineering, Electrical &amp; Electronic; Telecommunications</t>
  </si>
  <si>
    <t>Engineering; Telecommunications</t>
  </si>
  <si>
    <t>KO1TA</t>
  </si>
  <si>
    <t>Green Published</t>
  </si>
  <si>
    <t>WOS:000515329900017</t>
  </si>
  <si>
    <t>Yadav, Y</t>
  </si>
  <si>
    <t>Yadav, Yesha</t>
  </si>
  <si>
    <t>How Algorithmic Trading Undermines Efficiency in Capital Markets</t>
  </si>
  <si>
    <t>VANDERBILT LAW REVIEW</t>
  </si>
  <si>
    <t>VOLUME; LAW</t>
  </si>
  <si>
    <t>This Article argues that the rise of algorithmic trading undermines efficient capital allocation in securities markets. It is a bedrock assumption in theory that securities prices reveal how effectively public companies utilize capital. This conventional wisdom rests on the straightforward premise that prices reflect available information about a security and that investors look to prices to decide where to invest and whether their capital is being productively used. Unsurprisingly, regulation relies pervasively on prices as a proxy for the allocative efficiency of investor capital. Algorithmic trading weakens the ability of prices to function as a window into allocative efficiency. This Article develops two lines of argument. First, algorithmic markets evidence a systemic degree of model risk-the risk that stylized programming and financial modeling fails to capture the messy details of real-world trading. By design, algorithms rely on pre-set programming and modeling to function. Traders must predict how markets might behave and program their algorithms accordingly in advance of trading, and this anticipatory dynamic creates steep costs. Building algorithms capable of predicting future markets presents a near-impossible proposition, making gaps and errors inevitable. These uncertainties create incentives for traders to focus efforts on markets where prediction is likely to be most successful, i.e., short-term markets that have limited relevance for capital allocation. Secondly, informed traders, long regarded as critical to filling gaps in information and supplying markets with insight, have fewer incentives to participate in algorithmic markets and to correct these and other informational deficits. Competing with high-speed, algorithmic counterparts, informed traders can see lower returns from their engagement. When informed traders lose interest in bringing insights to securities trading, prices are less rich as a result. This argument has significant implications for regulation that views prices as providing an essential window into allocative efficiency. Broad swaths of regulation across corporate governance and securities regulation rely on prices as a mechanism to monitor and discipline public companies. As algorithmic trading creates costs for capital allocation, this reliance must also be called into question. In concluding, this Article outlines pathways for reform to better enable securities markets to fulfill their fundamental purpose: efficiently allocating capital to the real economy.</t>
  </si>
  <si>
    <t>[Yadav, Yesha] Vanderbilt Law Sch, Law, Nashville, TN 37203 USA</t>
  </si>
  <si>
    <t>Vanderbilt University</t>
  </si>
  <si>
    <t>Yadav, Y (corresponding author), Vanderbilt Law Sch, Law, Nashville, TN 37203 USA.</t>
  </si>
  <si>
    <t>NASHVILLE</t>
  </si>
  <si>
    <t>VANDERBILT UNIV SCHOOL OF LAW, NASHVILLE, TN 37240 USA</t>
  </si>
  <si>
    <t>0042-2533</t>
  </si>
  <si>
    <t>1942-9886</t>
  </si>
  <si>
    <t>VANDERBILT LAW REV</t>
  </si>
  <si>
    <t>Vanderbilt Law Rev.</t>
  </si>
  <si>
    <t>Law</t>
  </si>
  <si>
    <t>Government &amp; Law</t>
  </si>
  <si>
    <t>DC4EC</t>
  </si>
  <si>
    <t>WOS:000369172200003</t>
  </si>
  <si>
    <t>Tabaro, L; Kinani, JMV; Rosales-Silva, AJ; Salgado-Ramírez, JC; Mújica-Vargas, D; Escamilla-Ambrosio, PJ; Ramos-Díaz, E</t>
  </si>
  <si>
    <t>Tabaro, Leon; Kinani, Jean Marie Vianney; Rosales-Silva, Alberto Jorge; Salgado-Ramirez, Julio Cesar; Mujica-Vargas, Dante; Escamilla-Ambrosio, Ponciano Jorge; Ramos-Diaz, Eduardo</t>
  </si>
  <si>
    <t>Algorithmic Trading Using Double Deep Q-Networks and Sentiment Analysis</t>
  </si>
  <si>
    <t>INFORMATION</t>
  </si>
  <si>
    <t>Mujica-Vargas, Dante/N-4226-2019; Kinani, Jean/AAN-7651-2021; Escamilla-Ambrosio, Ponciano/AAH-3698-2020; Mujica-Vargas, Dante/C-3266-2014; Kinani, Jean Marie Vianney/E-8264-2018</t>
  </si>
  <si>
    <t>Ramos-Diaz, Eduardo/0000-0002-2195-970X; Mujica-Vargas, Dante/0000-0001-8665-4096; Salgado Ramirez, Julio Cesar/0000-0003-1666-9924; Kinani, Jean Marie Vianney/0000-0001-5237-3050; Rosales, Alberto/0000-0001-8436-3025</t>
  </si>
  <si>
    <t>2078-2489</t>
  </si>
  <si>
    <t>10.3390/info15080473</t>
  </si>
  <si>
    <t>WOS:001305521300001</t>
  </si>
  <si>
    <t>Peng, YH; Souza, JGD</t>
  </si>
  <si>
    <t>Peng, Yaohao; Souza, Joao Gabriel de Moraes</t>
  </si>
  <si>
    <t>Machine learning methods for financial forecasting and trading profitability: Evidence during the Russia-Ukraine war</t>
  </si>
  <si>
    <t>REGE-REVISTA DE GESTAO</t>
  </si>
  <si>
    <t>; Peng, Yaohao/T-7400-2018; Souza, João/E-5337-2016</t>
  </si>
  <si>
    <t>Moraes Souza, Joao Gabriel/0000-0003-0685-3082; Peng, Yaohao/0000-0003-2416-6139;</t>
  </si>
  <si>
    <t>1809-2276</t>
  </si>
  <si>
    <t>2177-8736</t>
  </si>
  <si>
    <t>JUN 11</t>
  </si>
  <si>
    <t>10.1108/REGE-05-2022-0079</t>
  </si>
  <si>
    <t>WOS:001224340900001</t>
  </si>
  <si>
    <t>; Kumar, Dr. Sudhakar/ABZ-1586-2022; Alhalabi, Wadee/C-2449-2015; Gupta, Brij/E-9813-2011; Singh, Sunil/AAY-1909-2021; Singh, Prof. Sunil K./AAY-1909-2021</t>
  </si>
  <si>
    <t>Kumar, Dr. Sudhakar/0000-0001-7928-4234; Singh, Prof. Sunil K./0000-0003-4876-7190</t>
  </si>
  <si>
    <t>Omran, SM; El-Behaidy, WH; Youssif, AAA</t>
  </si>
  <si>
    <t>Omran, Sherin M.; El-Behaidy, Wessam H.; Youssif, Aliaa A. A.</t>
  </si>
  <si>
    <t>Optimization of Cryptocurrency Algorithmic Trading Strategies Using the Decomposition Approach</t>
  </si>
  <si>
    <t>BIG DATA AND COGNITIVE COMPUTING</t>
  </si>
  <si>
    <t>El-Behaidy, Wessam/AAV-7922-2020; Youssif, Aliaa/HNJ-0581-2023</t>
  </si>
  <si>
    <t>El-Behaidy, Wessam/0000-0002-6094-6602;</t>
  </si>
  <si>
    <t>2504-2289</t>
  </si>
  <si>
    <t>10.3390/bdcc7040174</t>
  </si>
  <si>
    <t>WOS:001130868500001</t>
  </si>
  <si>
    <t>Ndlovu, T; Chikobvu, D</t>
  </si>
  <si>
    <t>Ndlovu, Thabani; Chikobvu, Delson</t>
  </si>
  <si>
    <t>A Wavelet-Decomposed WD-ARMA-GARCH-EVT Model Approach to Comparing the Riskiness of the BitCoin and South African Rand Exchange Rates</t>
  </si>
  <si>
    <t>DATA</t>
  </si>
  <si>
    <t>Chikobvu, Delson/R-8427-2019</t>
  </si>
  <si>
    <t>Ndlovu, Thabani/0000-0002-4386-8147</t>
  </si>
  <si>
    <t>2306-5729</t>
  </si>
  <si>
    <t>10.3390/data8070122</t>
  </si>
  <si>
    <t>WOS:001035012600001</t>
  </si>
  <si>
    <t>Sokolovsky, A; Arnaboldi, L</t>
  </si>
  <si>
    <t>Sokolovsky, Artur; Arnaboldi, Luca</t>
  </si>
  <si>
    <t>A generic methodology for the statistically uniform &amp; comparable evaluation of Automated Trading Platform components</t>
  </si>
  <si>
    <t>; Sokolovsky, Artur/GYE-0276-2022; Arnaboldi, Luca/KIK-3049-2024</t>
  </si>
  <si>
    <t>Sokolovsky, Artur/0000-0001-8080-1331; Arnaboldi, Luca/0000-0002-0808-2456;</t>
  </si>
  <si>
    <t>AUG 1</t>
  </si>
  <si>
    <t>10.1016/j.eswa.2023.119836</t>
  </si>
  <si>
    <t>MAR 2023</t>
  </si>
  <si>
    <t>WOS:000959420200001</t>
  </si>
  <si>
    <t>Shanmugam, R</t>
  </si>
  <si>
    <t>Shanmugam, Ramalingam</t>
  </si>
  <si>
    <t>Algorithmic trading and quantitative strategies</t>
  </si>
  <si>
    <t>JOURNAL OF STATISTICAL COMPUTATION AND SIMULATION</t>
  </si>
  <si>
    <t>0094-9655</t>
  </si>
  <si>
    <t>1563-5163</t>
  </si>
  <si>
    <t>JUN 13</t>
  </si>
  <si>
    <t>10.1080/00949655.2023.2168168</t>
  </si>
  <si>
    <t>JAN 2023</t>
  </si>
  <si>
    <t>WOS:000925270300001</t>
  </si>
  <si>
    <t>Nayanar, N</t>
  </si>
  <si>
    <t>Nayanar, Nikhil</t>
  </si>
  <si>
    <t>Interpreting institutional investment activity as a markov process: A stock recommender</t>
  </si>
  <si>
    <t>Nayanar, Nikhil/KOC-1738-2024</t>
  </si>
  <si>
    <t>10.3233/IDT-220264</t>
  </si>
  <si>
    <t>WOS:001053875700006</t>
  </si>
  <si>
    <t>Stádník, B</t>
  </si>
  <si>
    <t>Stadnik, Bohumil</t>
  </si>
  <si>
    <t>Convexity arbitrage - the idea which does not work</t>
  </si>
  <si>
    <t>COGENT ECONOMICS &amp; FINANCE</t>
  </si>
  <si>
    <t>2332-2039</t>
  </si>
  <si>
    <t>10.1080/23322039.2021.2019361</t>
  </si>
  <si>
    <t>WOS:000747513200001</t>
  </si>
  <si>
    <t>Nawn, S; Raizada, G</t>
  </si>
  <si>
    <t>Nawn, Samarpan; Raizada, Gaurav</t>
  </si>
  <si>
    <t>Trade Informativeness in Modern Markets</t>
  </si>
  <si>
    <t>FINANCIAL ANALYSTS JOURNAL</t>
  </si>
  <si>
    <t>Nawn, Samarpan/HOH-3348-2023</t>
  </si>
  <si>
    <t>NAWN, SAMARPAN/0000-0002-5124-5409; Raizada, Gaurav/0000-0002-6599-2114</t>
  </si>
  <si>
    <t>0015-198X</t>
  </si>
  <si>
    <t>1938-3312</t>
  </si>
  <si>
    <t>JAN 2</t>
  </si>
  <si>
    <t>10.1080/0015198X.2022.2126590</t>
  </si>
  <si>
    <t>NOV 2022</t>
  </si>
  <si>
    <t>WOS:000929441800001</t>
  </si>
  <si>
    <t>Murtza, I; Saadia, A; Basri, R; Imran, A; Almuhaimeed, A; Alzahrani, A</t>
  </si>
  <si>
    <t>Murtza, Iqbal; Saadia, Ayesha; Basri, Rabia; Imran, Azhar; Almuhaimeed, Abdullah; Alzahrani, Abdulkareem</t>
  </si>
  <si>
    <t>Forex Investment Optimization Using Instantaneous Stochastic Gradient Ascent-Formulation of an Adaptive Machine Learning Approach</t>
  </si>
  <si>
    <t>Almuhaimeed, Abdullah/GPG-4180-2022; Imran, Azhar/W-2615-2018; alzahrani, abdulkareem/HSH-5895-2023</t>
  </si>
  <si>
    <t>Imran, Azhar/0000-0003-3598-2780; Murtza, Iqbal/0000-0001-7541-8581; Almuhaimeed, Abdullah/0000-0002-1155-9382; alzahrani, abdulkareem/0000-0003-3658-1284</t>
  </si>
  <si>
    <t>10.3390/su142215328</t>
  </si>
  <si>
    <t>WOS:000887780400001</t>
  </si>
  <si>
    <t>Nan, A; Perumal, A; Zaiane, OR</t>
  </si>
  <si>
    <t>Strauss, C; Cuzzocrea, A; Kotsis, G; Tjoa, AM; Khalil, I</t>
  </si>
  <si>
    <t>Nan, Abhishek; Perumal, Anandh; Zaiane, Osmar R.</t>
  </si>
  <si>
    <t>Sentiment and Knowledge Based Algorithmic Trading with Deep Reinforcement Learning</t>
  </si>
  <si>
    <t>DATABASE AND EXPERT SYSTEMS APPLICATIONS, DEXA 2022, PT I</t>
  </si>
  <si>
    <t>Lecture Notes in Computer Science</t>
  </si>
  <si>
    <t>33rd International Conference on Database and Expert Systems Applications (DEXA)</t>
  </si>
  <si>
    <t>AUG 22-24, 2022</t>
  </si>
  <si>
    <t>Vienna Univ Econ &amp; Business, Vienna, AUSTRIA</t>
  </si>
  <si>
    <t>Software Competence Ctr Hagenberg,JVU, Inst Telecooperat,IIWAS Org</t>
  </si>
  <si>
    <t>Vienna Univ Econ &amp; Business</t>
  </si>
  <si>
    <t>Zaiane, Osmar/KIA-3435-2024</t>
  </si>
  <si>
    <t>Zaiane, Osmar/0000-0002-0060-5988</t>
  </si>
  <si>
    <t>0302-9743</t>
  </si>
  <si>
    <t>978-3-031-12423-5; 978-3-031-12422-8</t>
  </si>
  <si>
    <t>10.1007/978-3-031-12423-5_13</t>
  </si>
  <si>
    <t>WOS:000877013800013</t>
  </si>
  <si>
    <t>Page, MJ; McKenzie, JE; Bossuyt, PM; Boutron, I; Hoffmann, TC; Mulrow, CD; Shamseer, L; Tetzlaff, JM; Akl, EA; Brennan, SE; Chou, R; Glanville, J; Grimshaw, JM; Hrobjartsson, A; Lalu, MM; Li, TJ; Loder, EW; Mayo-Wilson, E; McDonald, S; McGuinness, LA; Stewart, LA; Thomas, J; Tricco, AC; Welch, VA; Whiting, P; Moher, D</t>
  </si>
  <si>
    <t>Page, Matthew J.; McKenzie, Joanne E.; Bossuyt, Patrick M.; Boutron, Isabelle; Hoffmann, Tammy C.; Mulrow, Cynthia D.; Shamseer, Larissa; Tetzlaff, Jennifer M.; Akl, Elie A.; Brennan, Sue E.; Chou, Roger; Glanville, Julie; Grimshaw, Jeremy M.; Hrobjartsson, Asbjorn; Lalu, Manoj M.; Li, Tianjing; Loder, Elizabeth W.; Mayo-Wilson, Evan; McDonald, Steve; McGuinness, Luke A.; Stewart, Lesley A.; Thomas, James; Tricco, Andrea C.; Welch, Vivian A.; Whiting, Penny; Moher, David</t>
  </si>
  <si>
    <t>The PRISMA 2020 statement: an updated guideline for reporting systematic reviews</t>
  </si>
  <si>
    <t>BMJ-BRITISH MEDICAL JOURNAL</t>
  </si>
  <si>
    <t>Bossuyt, Patrick/AAR-1183-2021; Grimshaw, Jeremy/D-8726-2013; Tricco, Andrea/B-9920-2011; Moher, David/I-3408-2019; McDonald, Steve/HJY-8668-2023; McKenzie, Joanne/I-2925-2014; Shamseer, Larissa/E-9645-2017; Yepes-Nunez, Juan Jose/M-3796-2017; Glanville, Julie/ADR-6508-2022; Welch, Vivian/AAD-9338-2020; Hróbjartsson, Asbjørn/HCH-3635-2022; Hoffmann, Tammy/E-8029-2010; Akl, Elie A./R-2079-2016; Bossuyt, Patrick/B-4557-2016; Mayo-Wilson, Evan/J-6289-2019; Akl, Elie/K-5269-2019; Thomas, James/CAC-2627-2022; Whiting, Penny/JQI-9077-2023; Page, Matthew/H-7247-2013; boutron, isabelle/AFQ-5232-2022</t>
  </si>
  <si>
    <t>McGuinness, Luke A/0000-0001-8730-9761; Tetzlaff, Jennifer/0000-0003-0787-5363; Shamseer, Larissa/0000-0003-3690-3378; McDonald, Steve/0000-0003-2832-5205; Li, Tianjing/0000-0001-5371-4558; Yepes-Nunez, Juan Jose/0000-0002-9912-0031; Glanville, Julie/0000-0002-1253-8524; Page, Matthew/0000-0002-4242-7526; Hoffmann, Tammy/0000-0001-5210-8548; Thomas, James/0000-0003-4805-4190; Akl, Elie A./0000-0002-3444-8618; Bossuyt, Patrick/0000-0003-4427-0128; Whiting, Penny/0000-0003-1138-5682; Mayo-Wilson, Evan/0000-0001-6126-2459; Stewart, Lesley/0000-0003-0287-4724;</t>
  </si>
  <si>
    <t>0959-535X</t>
  </si>
  <si>
    <t>1756-1833</t>
  </si>
  <si>
    <t>MAR 29</t>
  </si>
  <si>
    <t>n71</t>
  </si>
  <si>
    <t>10.1136/bmj.n71</t>
  </si>
  <si>
    <t>WOS:000708303800003</t>
  </si>
  <si>
    <t>Oseledets, Ivan/E-2146-2014; Ponomarev, Evgeny/F-6298-2019</t>
  </si>
  <si>
    <t>Ponomarev, Evgeny/0000-0002-2817-8420</t>
  </si>
  <si>
    <t>Brogaard, J; Ringgenberg, MC; Roesch, D</t>
  </si>
  <si>
    <t>Brogaard, Jonathan; Ringgenberg, Matthew C.; Roesch, Dominik</t>
  </si>
  <si>
    <t>Does Floor Trading Matter?</t>
  </si>
  <si>
    <t>JOURNAL OF FINANCE</t>
  </si>
  <si>
    <t>MARKET; AUCTION; COST</t>
  </si>
  <si>
    <t>Although algorithmic trading now dominates financial markets, some exchanges continue to use human floor traders. On March 23, 2020 the NYSE suspended floor trading because of COVID-19. Using a difference-in-differences analysis around the closure of the floor, we find that floor traders are important contributors to market quality. The suspension of floor trading leads to higher spreads and larger pricing errors for treated stocks relative to control stocks. To explore the mechanism, we exploit two partial floor reopenings that have different characteristics. Our finding suggests that in-person human interaction facilitates the transfer of valuable information that algorithms lack.</t>
  </si>
  <si>
    <t>[Brogaard, Jonathan; Ringgenberg, Matthew C.] Univ Utah, Salt Lake City, UT USA; [Roesch, Dominik] SUNY Buffalo, Buffalo, NY USA</t>
  </si>
  <si>
    <t>Utah System of Higher Education; University of Utah; State University of New York (SUNY) System; University at Buffalo, SUNY</t>
  </si>
  <si>
    <t>Brogaard, J (corresponding author), Univ Utah, Dept Finance, 1655 East Campus Ctr Dr, Salt Lake City, UT 84112 USA.</t>
  </si>
  <si>
    <t>brogaardj@eccles.utah.edu</t>
  </si>
  <si>
    <t>Ringgenberg, Matthew/GNH-6415-2022</t>
  </si>
  <si>
    <t>0022-1082</t>
  </si>
  <si>
    <t>1540-6261</t>
  </si>
  <si>
    <t>J FINANC</t>
  </si>
  <si>
    <t>J. Financ.</t>
  </si>
  <si>
    <t>10.1111/jofi.13401</t>
  </si>
  <si>
    <t>OCT 2024</t>
  </si>
  <si>
    <t>U7T3A</t>
  </si>
  <si>
    <t>WOS:001342145400001</t>
  </si>
  <si>
    <t>Ali, H; Aftab, M; Aslam, F; Ferreira, P</t>
  </si>
  <si>
    <t>Ali, Haider; Aftab, Muhammad; Aslam, Faheem; Ferreira, Paulo</t>
  </si>
  <si>
    <t>Inner Multifractal Dynamics in the Jumps of Cryptocurrency and Forex Markets</t>
  </si>
  <si>
    <t>FRACTAL AND FRACTIONAL</t>
  </si>
  <si>
    <t>jumps; multifractality; complexity; MFDFA; rolling window; cryptocurrencies; forex markets</t>
  </si>
  <si>
    <t>SELF-EXCITING JUMPS; LONG-TERM-MEMORY; REALIZED VOLATILITY; IMPLIED VOLATILITY; PRICE JUMPS; EXCHANGE; BITCOIN; STOCK; EFFICIENCY; INEFFICIENCY</t>
  </si>
  <si>
    <t>Jump dynamics in financial markets exhibit significant complexity, often resulting in increased probabilities of subsequent jumps, akin to earthquake aftershocks. This study aims to understand these complexities within a multifractal framework. To do this, we employed the high-frequency intraday data from six major cryptocurrencies (Bitcoin, Ethereum, Litecoin, Dashcoin, EOS, and Ripple) and six major forex markets (Euro, British pound, Canadian dollar, Australian dollar, Swiss franc, and Japanese yen) between 4 August 2019 and 4 October 2023, at 5 min intervals. We began by extracting daily jumps from realized volatility using a MinRV-based approach and then applying Multifractal Detrended Fluctuation Analysis (MFDFA) to those jumps to explore their multifractal characteristics. The results of the MFDFA-especially the fluctuation function, the varying Hurst exponent, and the Renyi exponent-confirm that all of these jump series exhibit significant multifractal properties. However, the range of the Hurst exponent values indicates that Dashcoin has the highest and Litecoin has the lowest multifractal strength. Moreover, all of the jump series show significant persistent behavior and a positive autocorrelation, indicating a higher probability of a positive/negative jump being followed by another positive/negative jump. Additionally, the findings of rolling-window MFDFA with a window length of 250 days reveal persistent behavior most of the time. These findings are useful for market participants, investors, and policymakers in developing portfolio diversification strategies and making important investment decisions, and they could enhance market efficiency and stability.</t>
  </si>
  <si>
    <t>[Ali, Haider; Aftab, Muhammad] COMSATS Univ, Dept Management Sci, Pk Rd, Islamabad 45550, Pakistan; [Aslam, Faheem] Al Akhawayan Univ, Sch Business Adm, Ifrane 53000, Morocco; [Aslam, Faheem; Ferreira, Paulo] VALORIZA Res Ctr Endogenous Resource Valorizat, P-7300555 Portalegre, Portugal; [Ferreira, Paulo] Portalegre Polytech Univ, Dept Econ &amp; Org Sci, P-7300110 Portalegre, Portugal</t>
  </si>
  <si>
    <t>COMSATS University Islamabad (CUI); Al Akhawayn University</t>
  </si>
  <si>
    <t>Ferreira, P (corresponding author), VALORIZA Res Ctr Endogenous Resource Valorizat, P-7300555 Portalegre, Portugal.;Ferreira, P (corresponding author), Portalegre Polytech Univ, Dept Econ &amp; Org Sci, P-7300110 Portalegre, Portugal.</t>
  </si>
  <si>
    <t>fa20-pms-004@isbstudent.comsats.edu.pk; maftab@comsats.edu.pk; f.aslam@aui.ma; pferreira@ipportalegre.pt</t>
  </si>
  <si>
    <t>Aftab, Muhammad/ACZ-3714-2022; Aslam, Faheem/AAW-2266-2020; Ferreira, Paulo/P-9622-2016</t>
  </si>
  <si>
    <t>Aslam, Faheem/0000-0001-7308-096X; Ferreira, Paulo/0000-0003-1951-889X</t>
  </si>
  <si>
    <t>FCT-Foundation for Science and Technology; [UIDB/05064/2020]</t>
  </si>
  <si>
    <t>FCT-Foundation for Science and Technology(Fundacao para a Ciencia e a Tecnologia (FCT));</t>
  </si>
  <si>
    <t>Faheem Aslam and Paulo Ferreira would like to acknowledge the financial support of the National Funds provided by FCT-Foundation for Science and Technology to VALORIZA-Research Center for Endogenous Resource Valorization (grant UIDB/05064/2020).</t>
  </si>
  <si>
    <t>2504-3110</t>
  </si>
  <si>
    <t>FRACTAL FRACT</t>
  </si>
  <si>
    <t>Fractal Fract.</t>
  </si>
  <si>
    <t>10.3390/fractalfract8100571</t>
  </si>
  <si>
    <t>Mathematics, Interdisciplinary Applications</t>
  </si>
  <si>
    <t>K3X4V</t>
  </si>
  <si>
    <t>WOS:001343238700001</t>
  </si>
  <si>
    <t>Mestel, R; Steffen, V; Theissen, E</t>
  </si>
  <si>
    <t>Mestel, Roland; Steffen, Viktoria; Theissen, Erik</t>
  </si>
  <si>
    <t>Algorithmic trading and mini flash crashes: Evidence from Austria</t>
  </si>
  <si>
    <t>ECONOMICS LETTERS</t>
  </si>
  <si>
    <t>Article; Proceedings Paper</t>
  </si>
  <si>
    <t>World Finance and Banking Symposium</t>
  </si>
  <si>
    <t>DEC 17-18, 2021</t>
  </si>
  <si>
    <t>Budapest, HUNGARY</t>
  </si>
  <si>
    <t>Mini flash crashes; Algorithmic trading</t>
  </si>
  <si>
    <t>We use stock-day level data on the market share of algorithmic trading to analyze whether algorithmic trading affects the frequency of mini flash crashes in the Austrian stock market. We use an instrumental variables approach and the Petrin and Train (2010) control function approach to address endogeneity concerns. We find no evidence that algorithmic trading significantly affects the probability of the occurrence of mini flash crashes.</t>
  </si>
  <si>
    <t>[Mestel, Roland; Steffen, Viktoria; Theissen, Erik] Karl Franzens Univ Graz, Dept Banking &amp; Finance, Univ Str 15-F2, A-8010 Graz, Austria; [Theissen, Erik] Univ Mannheim, Finance Area, L9 1-2, D-68161 Mannheim, Germany</t>
  </si>
  <si>
    <t>University of Graz; University of Mannheim</t>
  </si>
  <si>
    <t>Mestel, R (corresponding author), Karl Franzens Univ Graz, Dept Banking &amp; Finance, Univ Str 15-F2, A-8010 Graz, Austria.</t>
  </si>
  <si>
    <t>roland.mestel@uni-graz.at</t>
  </si>
  <si>
    <t>Theissen, Erik/AAN-4732-2020</t>
  </si>
  <si>
    <t>Mestel, Roland/0000-0002-8292-0382</t>
  </si>
  <si>
    <t>University of Graz, Austria; Oesterreichische Nationalbank (Anniversary Fund) [17789]</t>
  </si>
  <si>
    <t>University of Graz, Austria; Oesterreichische Nationalbank (Anniversary Fund)</t>
  </si>
  <si>
    <t>We thank participants of the FiRe research day 2021 at the University of Graz, the International Conference on Operations Research 2021 in Bern, the annual meeting of the Austrian Working Group on Banking and Finance 2021 in Graz and the World Finance and Banking Symposium 2021 in Budapest. We also thank Michael Schredl for valuable research assistance. We gratefully acknowledge financial support from the University of Graz, Austria. We also acknowledge financial support from the Oesterreichische Nationalbank (Anniversary Fund, project number 17789) .</t>
  </si>
  <si>
    <t>ELSEVIER SCIENCE SA</t>
  </si>
  <si>
    <t>LAUSANNE</t>
  </si>
  <si>
    <t>PO BOX 564, 1001 LAUSANNE, SWITZERLAND</t>
  </si>
  <si>
    <t>0165-1765</t>
  </si>
  <si>
    <t>1873-7374</t>
  </si>
  <si>
    <t>ECON LETT</t>
  </si>
  <si>
    <t>Econ. Lett.</t>
  </si>
  <si>
    <t>10.1016/j.econlet.2024.111982</t>
  </si>
  <si>
    <t>SEP 2024</t>
  </si>
  <si>
    <t>Social Science Citation Index (SSCI); Conference Proceedings Citation Index - Social Science &amp; Humanities (CPCI-SSH)</t>
  </si>
  <si>
    <t>H2E9A</t>
  </si>
  <si>
    <t>WOS:001321632600001</t>
  </si>
  <si>
    <t>Horobet, A; Boubaker, S; Belascu, L; Negreanu, CC; Dinca, Z</t>
  </si>
  <si>
    <t>Horobet, Alexandra; Boubaker, Sabri; Belascu, Lucian; Negreanu, Cristina Carmencita; Dinca, Zeno</t>
  </si>
  <si>
    <t>Technology-driven advancements: Mapping the landscape of algorithmic trading literature</t>
  </si>
  <si>
    <t>TECHNOLOGICAL FORECASTING AND SOCIAL CHANGE</t>
  </si>
  <si>
    <t>Bibliometric analysis; Algorithmic trading; Energy trading; Science mapping; Lotka's law</t>
  </si>
  <si>
    <t>GENETIC ALGORITHMS; AUTHOR COCITATION; SUPPLY CHAIN; OPTIMIZATION; SCIENCE; INDEX; DIAGNOSIS; DYNAMICS; REVIEWS; TOOLS</t>
  </si>
  <si>
    <t>Our study is a comprehensive examination of the existing literature pertaining to algorithmic trading and its temporal progression in a framework driven by technology development. A total of 4552 papers were analyzed, spanning the period from 1990 to 2023. Performance metrics evaluation and science mapping approaches were utilized in this study. The data was obtained from the Scopus database, and the analysis was conducted using the Biblioshiny environment. The research landscape has undergone significant changes in recent years due to advancements in data-driven technology and the implementation of sophisticated algorithms such as machine learning, deep learning, and genetic algorithms. The shift in research interest has been particularly pronounced in the last decade compared to earlier periods. The most significant contribution in terms of production is associated with authors who are affiliated with the People's Republic of China. Another significant discovery is the limited knowledge dissemination and collaboration among scholars, as seen by the examination of coauthorship in academic papers. In relation to the conceptual framework of the study domain, we have identified two primary trajectories, specifically financial markets, and energy markets, whereby the utilization of deep learning techniques has garnered significant attention.</t>
  </si>
  <si>
    <t>[Horobet, Alexandra; Negreanu, Cristina Carmencita; Dinca, Zeno] Bucharest Univ Econ Studies, 6 Piata Romana, Bucharest, Romania; [Boubaker, Sabri] EM Normandie Business Sch, Metis Lab, Le Havre, France; [Boubaker, Sabri] Vietnam Natl Univ, Int Sch, Hanoi, Vietnam; [Boubaker, Sabri] Swansea Univ, Swansea, Wales; [Belascu, Lucian] Lucian Blaga Univ Sibiu, 10 Bd Victoriei, Sibiu, Romania</t>
  </si>
  <si>
    <t>Bucharest University of Economic Studies; Vietnam National University Hanoi (VNU Hanoi) System; Swansea University; Lucian Blaga University of Sibiu</t>
  </si>
  <si>
    <t>Belascu, L (corresponding author), 10 Bd Victoriei, Sibiu, Romania.</t>
  </si>
  <si>
    <t>alexandra.horobet@rei.ase.ro; sboubaker@em-normandie.fr; lucian.belascu@ulbsibiu.ro; negreanucristina16@stud.ase.ro; dincazeno16@stud.ase.ro</t>
  </si>
  <si>
    <t>Boubaker, Sabri/ADB-8356-2022; Horobet, Alexandra/D-2301-2010; BELASCU, LUCIAN/Q-5282-2019</t>
  </si>
  <si>
    <t>Horobet, Alexandra/0000-0001-5821-0244;</t>
  </si>
  <si>
    <t>Lucian Blaga University of Sibiu [LBUS-IRG-2023]; EU by the Ministry of Research, Innovation and Digitalization [760243/28.12.2023, CF 194/31.07.2024]</t>
  </si>
  <si>
    <t>Lucian Blaga University of Sibiu; EU by the Ministry of Research, Innovation and Digitalization</t>
  </si>
  <si>
    <t>1. Project financed by Lucian Blaga University of Sibiu through the research grant LBUS-IRG-2023 (for Lucian Belascu)2. This work was funded by the EU's NextGenerationEU instrument through the National Recovery and Resilience Plan of Romania-Pillar III-C9-I8, managed by the Ministry of Research, Innovation and Digitalization, within the project entitled Non - Gaussian self - similar processes: Enhancing mathematical tools and financial models for capturing complex market dynamics, contract no. 760243/28.12.2023, code CF 194/31.07.2024 (for Alexandra Horobet &amp; Zeno Dinca).</t>
  </si>
  <si>
    <t>0040-1625</t>
  </si>
  <si>
    <t>1873-5509</t>
  </si>
  <si>
    <t>TECHNOL FORECAST SOC</t>
  </si>
  <si>
    <t>Technol. Forecast. Soc. Chang.</t>
  </si>
  <si>
    <t>10.1016/j.techfore.2024.123746</t>
  </si>
  <si>
    <t>Business; Regional &amp; Urban Planning</t>
  </si>
  <si>
    <t>Business &amp; Economics; Public Administration</t>
  </si>
  <si>
    <t>G2B5E</t>
  </si>
  <si>
    <t>WOS:001314743500001</t>
  </si>
  <si>
    <t>Hernes, M; Korczak, J; Krol, D; Pondel, M; Becker, J</t>
  </si>
  <si>
    <t>Hernes, Marcin; Korczak, Jerzy; Krol, Dariusz; Pondel, Maciej; Becker, Joerg</t>
  </si>
  <si>
    <t>Multi-agent platform to support trading decisions in the FOREX market</t>
  </si>
  <si>
    <t>Multi-agent system; Supporting trading decision-making; FOREX market</t>
  </si>
  <si>
    <t>CLASSIFICATION</t>
  </si>
  <si>
    <t>Trading decisions often encounter risk and uncertainty complexities, significantly influencing their overall performance. Recognizing the intricacies of this challenge, computational models within information systems have become essential to support and augment trading decisions. The paper introduces the concepts of trading software agents, investment strategies, and evaluation functions that automate the selection of the most suitable strategy in near real-time, offering the potential to enhance trading effectiveness. This approach holds the promise of significantly increasing the effectiveness of investments. The research also seeks to discern how changing market conditions influence the performance of these strategies, emphasizing that no single agent or strategy universally outperforms the rest. In summary, the overarching objective of this research is to contribute to the realm of financial decision-making by introducing a pragmatic platform and strategies tailored for traders, investors, and market participants in the FOREX market. Ultimately, this endeavor aims to empower people with more informed and productive trading decisions. The contributions of this work extend beyond the theoretical realm, demonstrating a commitment to address the practical challenges faced by traders and investors in real-time decision-making within the financial markets. This multidimensional approach to financial decision support promises to enhance investment effectiveness and contribute to the broader field of algorithmic trading.</t>
  </si>
  <si>
    <t>[Hernes, Marcin; Pondel, Maciej] Wrodaw Univ Econ &amp; Business, Dept Proc Management, Komandorska 118-120, PL-53345 Wroclaw, Poland; [Korczak, Jerzy] Int Univ Logist &amp; Transport Wroclaw, Soltysowicka 19B, PL-51168 Wroclaw, Poland; [Krol, Dariusz] Wroclaw Univ Sci &amp; Technol, Dept Appl Informat, Wyb Wyspianskiego 27, PL-50370 Wroclaw, Poland; [Becker, Joerg] Univ Munster, Dept Informat Syst, Leonardo Campus 3, D-48149 Munster, Germany</t>
  </si>
  <si>
    <t>Wroclaw University of Economics &amp; Business; Wroclaw University of Science &amp; Technology; University of Munster</t>
  </si>
  <si>
    <t>Hernes, M (corresponding author), Wrodaw Univ Econ &amp; Business, Dept Proc Management, Komandorska 118-120, PL-53345 Wroclaw, Poland.</t>
  </si>
  <si>
    <t>marcin.hernes@ue.wroc.pl</t>
  </si>
  <si>
    <t>Krol, Dariusz/A-6862-2011; Pondel, Maciej/Q-4595-2018; Hernes, Marcin/U-3973-2018</t>
  </si>
  <si>
    <t>Hernes, Marcin/0000-0002-3832-8154</t>
  </si>
  <si>
    <t>Ministerstwo Edukacji i Nauki</t>
  </si>
  <si>
    <t>10.1007/s10489-024-05770-x</t>
  </si>
  <si>
    <t>G2V0U</t>
  </si>
  <si>
    <t>WOS:001302333000002</t>
  </si>
  <si>
    <t>Ahmed, S; Akhtaruzzaman, M; Le, V; Nath, T; Rahman, MR</t>
  </si>
  <si>
    <t>Ahmed, Shamima; Akhtaruzzaman, Md; Le, Van; Nath, Tamal; Rahman, Molla Ramizur</t>
  </si>
  <si>
    <t>Interconnectedness in the FOREX market during the high inflation regime: A network analysis</t>
  </si>
  <si>
    <t>RESEARCH IN INTERNATIONAL BUSINESS AND FINANCE</t>
  </si>
  <si>
    <t>FOREX; high-inflation regime; interconnectedness; contagion; network; COVID-19; Russia-Ukraine war</t>
  </si>
  <si>
    <t>EXCHANGE MARKET; CONTAGION; RISK; CONNECTEDNESS</t>
  </si>
  <si>
    <t>Our study employs network analysis to examine the interconnectedness in the Foreign Exchange market, focusing on 18 key currencies from both advanced and emerging markets from 2017 to 2023. This analysis includes a comparative look at the impact of two major recent crises: the COVID-19 pandemic and the Russia-Ukraine war. The latter is notably marked by increased inflation and uncertainty in economic policies. During the COVID-19 pandemic, we observed a significant level of interconnectedness among the EURO and 17 other currencies, indicating a dense network. In contrast, the period of the Russia-Ukraine war revealed a tendency for countries less engaged in international trade to become more isolated, as seen by their greater distance from the network's centroid. Additionally, we developed the Systemic Contagion Index, which shows a heightened susceptibility to contagion among developed economies during both the COVID-19 and Russia-Ukraine war crises, underscoring the vulnerability of developed countries' currency networks in times of turmoil. This study provides valuable insights for investors and global businesses, offering guidance on assessing currency vulnerability and enhancing their strategies for hedging and managing risks amidst fluctuating market conditions, especially during the high inflation regime.</t>
  </si>
  <si>
    <t>[Ahmed, Shamima] Western Sydney Univ, Penrith, Australia; [Akhtaruzzaman, Md] Australian Catholic Univ, Peter Faber Business Sch, Sydney, Australia; [Le, Van] Univ Newcastle, Newcastle Business Sch, Newcastle, Australia; [Nath, Tamal] Indian Inst Technol Kharagpur, Kharagpur 721302, West Bengal, India; [Rahman, Molla Ramizur] Indian Inst Management Bodh Gaya, Bodh Gaya 824234, Bihar, India; [Akhtaruzzaman, Md] Peter Faber Business Sch, 532-06-15 Tenison Woods House,8-20 Napier St, Sydney, Australia</t>
  </si>
  <si>
    <t>Western Sydney University; Australian Catholic University; University of Newcastle; Indian Institute of Technology System (IIT System); Indian Institute of Technology (IIT) - Kharagpur; Indian Institute of Management (IIM System); Indian Institute of Management Bodh Gaya</t>
  </si>
  <si>
    <t>Akhtaruzzaman, M (corresponding author), Peter Faber Business Sch, 532-06-15 Tenison Woods House,8-20 Napier St, Sydney, Australia.</t>
  </si>
  <si>
    <t>Md.Akhtaruzzaman@acu.edu.au</t>
  </si>
  <si>
    <t>Rahman, Molla Ramizur/AAL-3806-2021; Akhtaruzzaman, Md/AAC-1070-2020; LE, VAN/KZU-7014-2024</t>
  </si>
  <si>
    <t>NATH, TAMAL/0000-0001-7502-8102; Akhtaruzzaman, Md/0000-0001-7795-1451; RAHMAN, MOLLA RAMIZUR/0000-0002-0197-9842; Le, Van/0000-0002-1509-5837</t>
  </si>
  <si>
    <t>0275-5319</t>
  </si>
  <si>
    <t>1878-3384</t>
  </si>
  <si>
    <t>RES INT BUS FINANC</t>
  </si>
  <si>
    <t>Res. Int. Bus. Financ.</t>
  </si>
  <si>
    <t>10.1016/j.ribaf.2024.102467</t>
  </si>
  <si>
    <t>A6F3L</t>
  </si>
  <si>
    <t>WOS:001283467300001</t>
  </si>
  <si>
    <t>Carè, R; Cumming, D</t>
  </si>
  <si>
    <t>Care, Rosella; Cumming, Douglas</t>
  </si>
  <si>
    <t>Technology and automation in financial trading: A bibliometric review</t>
  </si>
  <si>
    <t>Algorithmic trading; Electronic trading; Automated trading; Trading algorithms; High-frequency trading; Computerized trading; Bibliometric analysis; Nonhuman trading</t>
  </si>
  <si>
    <t>BID-ASK SPREADS; INDEPENDENT COMPONENT ANALYSIS; TIME-SERIES; FLASH CRASH; COMPUTATIONAL INTELLIGENCE; INTELLECTUAL STRUCTURE; VOLATILITY EVIDENCE; MANAGEMENT RESEARCH; MARKET-EFFICIENCY; TRANSACTION COSTS</t>
  </si>
  <si>
    <t>In this bibliometric study, the significant transformations in the financial sector brought about by automation and technological advancements from 1984 to 2022 are explored. A total of 863 articles is analyzed, and a consistent upward trajectory in research focused on fast trading technologies and algorithmic strategies is identified. The key findings reveal that the research is grouped into five thematic clusters, ranging from algorithmic trading and machine learning to systemic risks associated with high-frequency trading and the impacts of algorithmic trading on market quality. This study encapsulates the evolving landscape of financial markets, emphasizing emerging trends in cryptocurrencies and machine learning, which will continue to shape future research directions. In conclusion, five macroareas and ten specific future research areas are proposed.</t>
  </si>
  <si>
    <t>[Care, Rosella] Univ Waterloo, Sch Environm Enterprise &amp; Dev SEED, 200 Univ Ave West, Waterloo, ON N2L 3G1, Canada; [Care, Rosella] Magna Graecia Univ Catanzaro, Dept Law Econ &amp; Sociol, Catanzaro, Italy; [Cumming, Douglas] Florida Atlantic Univ, Boca Raton, FL USA; [Cumming, Douglas] Univ Birmingham, Birmingham Business Sch, Birmingham, England</t>
  </si>
  <si>
    <t>University of Waterloo; Magna Graecia University of Catanzaro; State University System of Florida; Florida Atlantic University; University of Birmingham</t>
  </si>
  <si>
    <t>Carè, R (corresponding author), Univ Waterloo, Sch Environm Enterprise &amp; Dev SEED, 200 Univ Ave West, Waterloo, ON N2L 3G1, Canada.</t>
  </si>
  <si>
    <t>rcare@uwaterloo.ca</t>
  </si>
  <si>
    <t>Cumming, Douglas/GYD-3400-2022; Carè, Rosella/AAZ-3666-2020</t>
  </si>
  <si>
    <t>Care, Rosella/0000-0003-3222-0510</t>
  </si>
  <si>
    <t>Royal Bank of Canada (RBC)</t>
  </si>
  <si>
    <t>Prof. Rosella Care extends her gratitude to the Royal Bank of Canada (RBC) for supporting her research activities through the RBC Professorship at the University of Waterloo.</t>
  </si>
  <si>
    <t>10.1016/j.ribaf.2024.102471</t>
  </si>
  <si>
    <t>YS3J4</t>
  </si>
  <si>
    <t>WOS:001270430500001</t>
  </si>
  <si>
    <t>Khames, W; Hadjali, A; Lagha, M</t>
  </si>
  <si>
    <t>Khames, Walid; Hadjali, Allel; Lagha, Mohand</t>
  </si>
  <si>
    <t>Parallel continuous skyline query over high-dimensional data stream windows</t>
  </si>
  <si>
    <t>DISTRIBUTED AND PARALLEL DATABASES</t>
  </si>
  <si>
    <t>Continuous skyline queries; Continuous queries; Sliding windows; Data streams; Multicore processors; Parallel queries; Decision-making</t>
  </si>
  <si>
    <t>UNCERTAIN DATA STREAMS; CONSTRAINED SKYLINE; COMPUTATION; FRAMEWORK</t>
  </si>
  <si>
    <t>Real-time multi-criteria decision-making applications in fields like high-speed algorithmic trading, emergency response, and disaster management have driven the development of new types of preference queries. This is an example of a skyline search. Multi-criteria decision-making utilizes the skyline operator to extract highly significant tuples or useful data points from extensive sets of multi-dimensional databases. The user's settings determine the results, which include all tuples whose attribute vector remains undefeated by another tuple. The extracted tuples are commonly known as the skyline set. Lately, there has been a growing trend in research studies to perform skyline queries on data stream applications. These queries consist of extracting desired records from sliding windows and removing outdated records from incoming data sets that do not meet user requirements. The datasets in these applications are extremely large and exhibit a wide range of dimensions that vary over time. Consequently, the skyline query is considered a computationally demanding task, with the challenge of achieving a real-time response within an acceptable duration. We must transport and process enormous quantities of data. Traditional skyline algorithms have faced new challenges due to limitations in data transmission bandwidth and latency. The transfer of vast quantities of data would affect performance, power efficiency, and reliability. Consequently, it is imperative to make alterations to the computer paradigm. Parallel skyline queries have attracted the attention of both scholars and the business sector. The study of skyline queries has focused on sequential algorithms and parallel implementations for multicore processors, primarily due to their widespread use. While previous research has focused on sequential algorithms, there is a limitation to comprehensive studies that specifically address modern parallel processors. While numerous articles have been published regarding the parallelization of regular skyline queries, there is a limited amount of research dedicated specifically to the parallel processing of continuous skyline queries. This study introduces PRSS, a continuous skyline technique for multicore processors specifically designed for sliding window-based data streams. The efficacy of the proposed parallel implementation is demonstrated through tests conducted on both real-world and synthetic datasets, encompassing various point distributions, arrival rates, and window widths. The experimental results for a dataset characterized by a large number of dimensions and cardinality demonstrate significant acceleration.</t>
  </si>
  <si>
    <t>[Khames, Walid; Lagha, Mohand] Univ Blida1, Aeronaut &amp; Spatial Studies Inst, LSA Lab, Ouled Yaich, Algeria; [Hadjali, Allel] ISAE ENSMA, LIAS Lab, Poitiers, France</t>
  </si>
  <si>
    <t>Ecole Nationale Superieure de Mecanique et d'Aerotechnique (ISAE-ENSMA); Universite de Poitiers</t>
  </si>
  <si>
    <t>Khames, W (corresponding author), Univ Blida1, Aeronaut &amp; Spatial Studies Inst, LSA Lab, Ouled Yaich, Algeria.</t>
  </si>
  <si>
    <t>khames.walid@univ-blida.dz; allel.hadjali@ensma.fr; mlagha-aerospatiale@univ-blida.dz</t>
  </si>
  <si>
    <t>LAGHA, Mohand/E-3001-2018</t>
  </si>
  <si>
    <t>Walid, Khames/0000-0003-2594-0683</t>
  </si>
  <si>
    <t>0926-8782</t>
  </si>
  <si>
    <t>1573-7578</t>
  </si>
  <si>
    <t>DISTRIB PARALLEL DAT</t>
  </si>
  <si>
    <t>Distrib. Parallel Databases</t>
  </si>
  <si>
    <t>10.1007/s10619-024-07443-7</t>
  </si>
  <si>
    <t>Computer Science, Information Systems; Computer Science, Theory &amp; Methods</t>
  </si>
  <si>
    <t>H5Y6T</t>
  </si>
  <si>
    <t>WOS:001263419100001</t>
  </si>
  <si>
    <t>Cofre, N; Mosionek-Schweda, M</t>
  </si>
  <si>
    <t>Cofre, Nicolas; Mosionek-Schweda, Magdalena</t>
  </si>
  <si>
    <t>A simulated electronic market with speculative behaviour and bubble formation</t>
  </si>
  <si>
    <t>FINANCE RESEARCH LETTERS</t>
  </si>
  <si>
    <t>Artificial market; Simulation; Agent-based model; Multi-agent systems; Speculation; Financial bubble formation; Algorithmic trading</t>
  </si>
  <si>
    <t>This paper presents an agent -based model of an electronic market with two types of trading agents. One type follows a mean reverting strategy and the other, the speculative trader, tracks the maximum realized return. Our research provides synthetic datasets of the order book (level 3) to study its dynamics under different levels of speculation. Inspired by the GameStop trading frenzy, we study the impact of a trading halt by the market maker on one side of the order book. We have also tested a performance-based limit on leverage, that allows leverage only to profitable traders.</t>
  </si>
  <si>
    <t>[Cofre, Nicolas] Univ Gdansk, Fac Econ, Armii Krajowej 119-121, PL-81824 Sopot, Poland; [Mosionek-Schweda, Magdalena] Univ Lodz, Fac Econ &amp; Sociol, POW 3-5, PL-90255 Lodz, Poland</t>
  </si>
  <si>
    <t>Fahrenheit Universities; University of Gdansk; University of Lodz</t>
  </si>
  <si>
    <t>Cofre, N (corresponding author), Univ Gdansk, Fac Econ, Armii Krajowej 119-121, PL-81824 Sopot, Poland.</t>
  </si>
  <si>
    <t>nicolas.cofre@gatech.edu; magdalena.mosionek.schweda@uni.lodz.pl</t>
  </si>
  <si>
    <t>; Mosionek-Schweda, Magdalena/AAV-2135-2020</t>
  </si>
  <si>
    <t>Cofre, Nicolas/0009-0004-7657-6011; Mosionek-Schweda, Magdalena/0000-0003-0450-6087</t>
  </si>
  <si>
    <t>ACADEMIC PRESS INC ELSEVIER SCIENCE</t>
  </si>
  <si>
    <t>SAN DIEGO</t>
  </si>
  <si>
    <t>525 B ST, STE 1900, SAN DIEGO, CA 92101-4495 USA</t>
  </si>
  <si>
    <t>1544-6123</t>
  </si>
  <si>
    <t>1544-6131</t>
  </si>
  <si>
    <t>FINANC RES LETT</t>
  </si>
  <si>
    <t>Financ. Res. Lett.</t>
  </si>
  <si>
    <t>10.1016/j.frl.2024.105745</t>
  </si>
  <si>
    <t>XV1B2</t>
  </si>
  <si>
    <t>WOS:001264348700001</t>
  </si>
  <si>
    <t>Jacob-Leal, S; Hanaki, N</t>
  </si>
  <si>
    <t>Jacob-Leal, Sandrine; Hanaki, Nobuyuki</t>
  </si>
  <si>
    <t>Algorithmic trading, what if it is just an illusion? Evidence from experimental asset markets</t>
  </si>
  <si>
    <t>JOURNAL OF BEHAVIORAL AND EXPERIMENTAL ECONOMICS</t>
  </si>
  <si>
    <t>Market efficiency; Market volatility; Algorithmic trading; Experiment; Asset market</t>
  </si>
  <si>
    <t>BUBBLES; EXPECTATIONS; TRADERS; MANIPULATION; UNCERTAINTY; EFFICIENCY</t>
  </si>
  <si>
    <t>We experimentally investigate whether and how the potential presence of algorithmic trading (AT) in humanonly asset markets can influence humans' price forecasts, trading activities and price dynamics. Two trading strategies commonly employed by high -frequency traders, spoofing (SP) - associated with market manipulation - and market making (MM) - seen as liquidity provision - are considered. These experiments reveal that, first, the mere expectation of SP traders can, at first, impair price convergence towards fundamentals. Second, the expected presence of AT, especially MM traders, induce larger initial price forecasts deviations from fundamentals. Third, despite the absence of AT in our experiments, the information about the presence of AT, employing MM strategy, is sufficient to alter subjects trading behavior over time and the impact of past realized prices on subjects' order prices.</t>
  </si>
  <si>
    <t>[Jacob-Leal, Sandrine] France Univ Lorraine, ICN Business Sch, CEREFIGE, Lorraine, France; [Hanaki, Nobuyuki] Osaka Univ, Inst Social &amp; Econ Res, Suita, Japan; [Hanaki, Nobuyuki] Univ Limassol, Limassol, Cyprus; [Jacob-Leal, Sandrine] ICN Business Sch, Campus Artem,86 Rue Sergent Blandan,CS 70148, F-54003 Nancy, France</t>
  </si>
  <si>
    <t>Universite de Lorraine; University of Osaka</t>
  </si>
  <si>
    <t>Jacob-Leal, S (corresponding author), France Univ Lorraine, ICN Business Sch, CEREFIGE, Lorraine, France.;Jacob-Leal, S (corresponding author), ICN Business Sch, Campus Artem,86 Rue Sergent Blandan,CS 70148, F-54003 Nancy, France.</t>
  </si>
  <si>
    <t>sandrine.jacob-leal@icn-artem.com</t>
  </si>
  <si>
    <t>Joint Usage/Research Center at ISER, Osaka University, Japan; Japan Society for the Promotion of Science [15H05728, 18K19954, 20H05631]; EU [640772]; ANR ORA-Plus project [ANR-15-ORAR-0004]; French government-managed l'Agence Nationale de la Recherche under Investissements d'Avenir UCA JEDI [ANR-15-IDEX-01]; Agence Nationale de la Recherche (ANR) [ANR-15-ORAR-0004] Funding Source: Agence Nationale de la Recherche (ANR)</t>
  </si>
  <si>
    <t>Joint Usage/Research Center at ISER, Osaka University, Japan; Japan Society for the Promotion of Science(Ministry of Education, Culture, Sports, Science and Technology, Japan (MEXT)Japan Society for the Promotion of Science); EU(European Union (EU)); ANR ORA-Plus project(Agence Nationale de la Recherche (ANR)Agence nationale pour le developpement de la recherche en sante (ANDRS)); French government-managed l'Agence Nationale de la Recherche under Investissements d'Avenir UCA JEDI(Agence Nationale de la Recherche (ANR)Agence nationale pour le developpement de la recherche en sante (ANDRS)Agence Nationale Des Plantes Medicinales Et Aromatiques, ANPMA, Morocco); Agence Nationale de la Recherche (ANR)(Agence Nationale de la Recherche (ANR))</t>
  </si>
  <si>
    <t>We are grateful for helpful comments and suggestions by the Editor (Pablo Branas), the Associate Editor and one anonymous referee. We thank participants at the BEAM workshop in Nice (France), September 2016, the BEAM workshop in Kyoto (Japan), November 2017 for stimulating discussions and feedbacks, and participants at Experimental Finance conference 2017 in Nice, June 2017, Workshop on Economic Science with Heterogeneous Interacting Agents (WEHIA) in London (UK), June 2019, Computing in Economics and Finance (CEF) in Ottawa (Canada), June 2019, where earlier versions of this paper were presented, for their useful insights and fruitful comments on this work. The authors also acknowledge the financial support of the Joint Usage/Research Center at ISER, Osaka University, Japan, and Grant-in-aid for Scientific Research, Japan Society for the Promotion of Science (15H05728, 18K19954, 20H05631), the EU H2020 Project 'Distributed Global Financial Systems for Society (DOLFINS) grant n. 640772, ANR ORA-Plus project BEAM (Behavioral and Experimental Analyses in Macro-Finance), (ANR-15-ORAR-0004) as well as by the French government-managed l'Agence Nationale de la Recherche under Investissements d'Avenir UCA JEDI (ANR-15-IDEX-01). In particular, we thank the UCAinACTION project. Imen Bouhlel, Vivien Lespagnol, and Maxime David have provided valuable assistance in conducting laboratory experiment. All usual disclaimers apply.</t>
  </si>
  <si>
    <t>2214-8043</t>
  </si>
  <si>
    <t>2214-8051</t>
  </si>
  <si>
    <t>J BEHAV EXP ECON</t>
  </si>
  <si>
    <t>J. Behav. Exp. Econ.</t>
  </si>
  <si>
    <t>10.1016/j.socec.2024.102240</t>
  </si>
  <si>
    <t>WC1T4</t>
  </si>
  <si>
    <t>WOS:001252584900001</t>
  </si>
  <si>
    <t>Liu, YH; Huang, JK</t>
  </si>
  <si>
    <t>Liu, Ying-Ho; Huang, Jian-Kai</t>
  </si>
  <si>
    <t>Cryptocurrency trend forecast using technical analysis and trading with randomness-preserving</t>
  </si>
  <si>
    <t>COMPUTERS &amp; ELECTRICAL ENGINEERING</t>
  </si>
  <si>
    <t>Cryptocurrency price; Technical indicators; Machine learning; Deep learning; Algorithmic trading</t>
  </si>
  <si>
    <t>Cryptocurrencies such as Bitcoin and Ethereum have gained global attention. Most people see cryptocurrencies as emerging investment vehicles. Predicting cryptocurrency prices is essential to gain profit. The high volatility of cryptocurrency prices is similar to the volatility of speculative stocks' prices. Given that technical indicators can effectively predict stock prices and the excellent learning ability of long short-term memory (LSTM) and support vector techniques (SVM/SVR), we propose the TechSupportLSTM model that uses 24 technical indicators and combines LSTM with SVM/SVR to forecast price movements and predict cryptocurrency prices. LSTM specializes in extracting features concerning long-term and short-term price variations. SVM and SVR are known to be very effective in classification and prediction, respectively. Therefore, the TechSupportLSTM model combines LSTM with SVM and SVR. The TechSupportLSTM model effectively predicted the prices of cryptocurrencies and their movements and outperformed nine classification and eight prediction methods in the experiments. In addition, we propose two randomness-preserving trading strategies that include randomness in trading decisions to prevent the formation of predictable trading patterns. In the trading simulations, the TechSupportLSTM model and the randomness-preserving trading strategies together beat the buy-and-hold strategy regarding profitability. This study justified that algorithmic trading was feasible and profitable for cryptocurrencies.</t>
  </si>
  <si>
    <t>[Liu, Ying-Ho; Huang, Jian-Kai] Natl Dong Hwa Univ, Dept Informat Management, 1 Sec 2,Da Hsueh Rd, Hualien 97401, Taiwan</t>
  </si>
  <si>
    <t>National Dong Hwa University</t>
  </si>
  <si>
    <t>Liu, YH (corresponding author), Natl Dong Hwa Univ, Dept Informat Management, 1 Sec 2,Da Hsueh Rd, Hualien 97401, Taiwan.</t>
  </si>
  <si>
    <t>daxliu@gms.ndhu.edu.tw</t>
  </si>
  <si>
    <t>Funding This research did not receive any specific grant from funding agencies in the public, commercial, or not -for-profit sectors.</t>
  </si>
  <si>
    <t>0045-7906</t>
  </si>
  <si>
    <t>1879-0755</t>
  </si>
  <si>
    <t>COMPUT ELECTR ENG</t>
  </si>
  <si>
    <t>Comput. Electr. Eng.</t>
  </si>
  <si>
    <t>10.1016/j.compeleceng.2024.109368</t>
  </si>
  <si>
    <t>Computer Science, Hardware &amp; Architecture; Computer Science, Interdisciplinary Applications; Engineering, Electrical &amp; Electronic</t>
  </si>
  <si>
    <t>XS3T8</t>
  </si>
  <si>
    <t>WOS:001263634400001</t>
  </si>
  <si>
    <t>Corazza, M; Pizzi, C; Marchioni, A</t>
  </si>
  <si>
    <t>Corazza, Marco; Pizzi, Claudio; Marchioni, Andrea</t>
  </si>
  <si>
    <t>A financial trading system with optimized indicator setting, trading rule definition, and signal aggregation through Particle Swarm Optimization</t>
  </si>
  <si>
    <t>COMPUTATIONAL MANAGEMENT SCIENCE</t>
  </si>
  <si>
    <t>Trading system; Particle Swarm Optimization; Signal aggregation; Trading rule definition; Indicator setting; Italian stock market; 91-10</t>
  </si>
  <si>
    <t>Algorithmic trading, a widespread practice in the financial industry, is based on the automatic signal generation based on trading rules of one or more technical analysis indicators. Generally, the parameters for computing the indicators (such as the time windows), the trading rules (converting the indicator into a trading signal) and the weights for signal aggregation (for combining the signals from a plurality of indicators) are established by the trader based on her experience and are treated as fixed inputs of the trading algorithm. In recent literature, simple optimization systems are introduced by varying only one category of parameters at a time, that is only the indicators setting, only the trading rules definition, or only the signal aggregation while keeping the remaining parameters fixed. Our research goes further and proposes an automated trading system based on simultaneous optimization of the three categories of parameters. More precisely, we consider four technical indicators widely used in financial practice, the Exponential Moving Average, the Relative Strength Index, the Moving Average Convergence/Divergence, and the Bollinger Bands and we determine the optimal signal aggregation, trading rule definition and indicator setting using the Particle Swarm Optimization metaheuristic over a commonly used fitness function, that is the net capital at the end of the trading period. We apply our trading system to the Italian index FTSE MIB and to a set of financial stocks belonging to the FTSE MIB over a multi-year period for training and testing. We generally achieve superior performance both in sample and out of sample, using a standard technical analysis system as a benchmark. Furthermore, we successfully verify the ability of the optimized trading system to accurately classify the stock price trends.</t>
  </si>
  <si>
    <t>[Corazza, Marco; Pizzi, Claudio] Ca Foscari Univ Venice, Dept Econ, Venice, Italy; [Marchioni, Andrea] Univ Tuscia, Dept Econ Engn Soc &amp; Business Org, Viterbo, Italy</t>
  </si>
  <si>
    <t>Universita Ca Foscari Venezia; Tuscia University</t>
  </si>
  <si>
    <t>Marchioni, A (corresponding author), Univ Tuscia, Dept Econ Engn Soc &amp; Business Org, Viterbo, Italy.</t>
  </si>
  <si>
    <t>corazza@unive.it; pizzic@unive.it; andrea.marchioni@unitus.it</t>
  </si>
  <si>
    <t>Corazza, Marco/N-7450-2013; Marchioni, Andrea/AAF-2957-2020</t>
  </si>
  <si>
    <t>Marchioni, Andrea/0000-0002-5193-7691;</t>
  </si>
  <si>
    <t>Department of Economics, Ca' Foscari University of Venice [850/2021, 101205 - VII/16]</t>
  </si>
  <si>
    <t>Department of Economics, Ca' Foscari University of Venice</t>
  </si>
  <si>
    <t>The study was partly supported by the Department of Economics, Ca' Foscari University of Venice, through the Research Grant titled Combining optimization metaheuristics and artificial intelli-gence to design quasi-real-time trading strategies (Decree of the Director of the Department of Economics, Ca' Foscari University of Venice, Rep. 850/2021, Prot. 101205 - VII/16, September 14, 2021).</t>
  </si>
  <si>
    <t>SPRINGER HEIDELBERG</t>
  </si>
  <si>
    <t>HEIDELBERG</t>
  </si>
  <si>
    <t>TIERGARTENSTRASSE 17, D-69121 HEIDELBERG, GERMANY</t>
  </si>
  <si>
    <t>1619-697X</t>
  </si>
  <si>
    <t>1619-6988</t>
  </si>
  <si>
    <t>COMPUT MANAG SCI</t>
  </si>
  <si>
    <t>Comput. Manag. Sci.</t>
  </si>
  <si>
    <t>10.1007/s10287-024-00506-1</t>
  </si>
  <si>
    <t>Social Sciences, Mathematical Methods</t>
  </si>
  <si>
    <t>Mathematical Methods In Social Sciences</t>
  </si>
  <si>
    <t>LZ0U4</t>
  </si>
  <si>
    <t>WOS:001190525300001</t>
  </si>
  <si>
    <t>Li, XD; Wu, PJ; Zou, CX; Li, Q</t>
  </si>
  <si>
    <t>Li, Xiaodong; Wu, Pangjing; Zou, Chenxin; Li, Qing</t>
  </si>
  <si>
    <t>Hierarchical Deep Reinforcement Learning for VWAP Strategy Optimization</t>
  </si>
  <si>
    <t>IEEE TRANSACTIONS ON BIG DATA</t>
  </si>
  <si>
    <t>Costs; Heuristic algorithms; Task analysis; Big Data; Portfolios; Microstructure; Stock markets; Algorithmic trading; deep learning; hierarchical reinforcement learning; optimized trade execution</t>
  </si>
  <si>
    <t>EXECUTION; FRAMEWORK</t>
  </si>
  <si>
    <t>Designing algorithmic trading strategies targeting volume-weighted average price (VWAP) for long-duration orders is a critical concern for brokers. Traditional rule-based strategies are explicitly predetermined, lacking effective adaptability to achieve lower transaction costs in dynamic markets. Numerous studies have attempted to minimize transaction costs through reinforcement learning. However, the improvement for long-duration order trading strategies, such as VWAP strategy, remains limited due to intraday liquidity pattern changes and sparse reward signals. To address this issue, we propose a jointed model called Macro-Meta-Micro Trader, which combines deep learning and hierarchical reinforcement learning. This model aims to optimize parent order allocation and child order execution in the VWAP strategy, thereby reducing transaction costs for long-duration orders. It effectively captures market patterns and executes orders across different temporal scales. Our experiments on stocks listed on the Shanghai Stock Exchange demonstrated that our approach outperforms optimal baselines in terms of VWAP slippage by saving up to 2.22 base points, verifying that further splitting tranches into several subgoals can effectively reduce transaction costs.</t>
  </si>
  <si>
    <t>[Li, Xiaodong; Wu, Pangjing; Zou, Chenxin; Li, Qing] Hohai Univ, Coll Comp &amp; Informat, Nanjing 211100, Peoples R China; [Li, Qing] Hong Kong Polytech Univ, Dept Comp, Hong Kong 999077, Peoples R China</t>
  </si>
  <si>
    <t>Hohai University; Hong Kong Polytechnic University</t>
  </si>
  <si>
    <t>Li, XD (corresponding author), Hohai Univ, Coll Comp &amp; Informat, Nanjing 211100, Peoples R China.</t>
  </si>
  <si>
    <t>xiaodong.li@hhu.edu.cn; pangjing.wu@outlook.com; zoucx@hhu.edu.cn; csqli@comp.polyu.edu.hk</t>
  </si>
  <si>
    <t>Li, Xiaodong/Y-6213-2019; Li, Qing/JMH-1365-2023; Wu, Pangjing/JUU-4888-2023; Li, Qing/H-4100-2011</t>
  </si>
  <si>
    <t>Li, Xiaodong/0000-0001-6690-836X; Li, Qing/0000-0003-3370-471X</t>
  </si>
  <si>
    <t>National Natural Science Foundation of China</t>
  </si>
  <si>
    <t>National Natural Science Foundation of China(National Natural Science Foundation of China (NSFC))</t>
  </si>
  <si>
    <t>2332-7790</t>
  </si>
  <si>
    <t>IEEE T BIG DATA</t>
  </si>
  <si>
    <t>IEEE Trans. Big Data</t>
  </si>
  <si>
    <t>10.1109/TBDATA.2023.3338011</t>
  </si>
  <si>
    <t>QX5K1</t>
  </si>
  <si>
    <t>WOS:001224177900006</t>
  </si>
  <si>
    <t>Mahmoodzadeh, S; Tseng, MC</t>
  </si>
  <si>
    <t>Mahmoodzadeh, Soheil; Tseng, Michael C.</t>
  </si>
  <si>
    <t>Spot Arbitrage in FX Market and Algorithmic Trading: Speed is Not of the Essence</t>
  </si>
  <si>
    <t>MARKET MICROSTRUCTURE AND LIQUIDITY</t>
  </si>
  <si>
    <t>Foreign exchange market; triangular arbitrage; algorithmic trading; price efficiency; inventory risk</t>
  </si>
  <si>
    <t>RISK</t>
  </si>
  <si>
    <t>The role of algorithmic traders as arbitrageurs and their impact on price efficiency in the foreign exchange market are examined. Algorithmic traders do not improve price efficiency by detecting and exploiting mispriced currency pairs. On the contrary, algorithmic traders contribute to the creation of possible arbitrage opportunities as a byproduct of intensified competition among liquidity providers. On the other hand, the same market-making competition also prevents the creation of arbitrage opportunities via tightening of spread. Moreover, the leftover inventory problem impedes the implementation of round-trip arbitrage trades - thereby rendering many arbitrage opportunities that do appear spurious. The latter two factors explain the reduced occurrence of arbitrage opportunities under the increased algorithmic trading presence observed in data.</t>
  </si>
  <si>
    <t>[Mahmoodzadeh, Soheil] Canadian Western Bank, Edmonton, AB, Canada; [Tseng, Michael C.] Univ Cent Florida, Coll Business, Dept Econ, POB 161400, Orlando, FL 32816 USA</t>
  </si>
  <si>
    <t>State University System of Florida; University of Central Florida</t>
  </si>
  <si>
    <t>Tseng, MC (corresponding author), Univ Cent Florida, Coll Business, Dept Econ, POB 161400, Orlando, FL 32816 USA.</t>
  </si>
  <si>
    <t>Tseng, Michael/0000-0002-6200-3704</t>
  </si>
  <si>
    <t>2382-6266</t>
  </si>
  <si>
    <t>2424-8037</t>
  </si>
  <si>
    <t>MARK MICROSTRUCT LIQ</t>
  </si>
  <si>
    <t>Mark. Miscrostruct. Liq.</t>
  </si>
  <si>
    <t>01N04</t>
  </si>
  <si>
    <t>10.1142/S2382626620500112</t>
  </si>
  <si>
    <t>3VN2C</t>
  </si>
  <si>
    <t>WOS:001204737700001</t>
  </si>
  <si>
    <t>Lukic, Z; Milosevic, B</t>
  </si>
  <si>
    <t>Lukic, Zikica; Milosevic, Bojana</t>
  </si>
  <si>
    <t>A novel two-sample test within the space of symmetric positive definite matrix distributions and its application in finance</t>
  </si>
  <si>
    <t>ANNALS OF THE INSTITUTE OF STATISTICAL MATHEMATICS</t>
  </si>
  <si>
    <t>Hankel transform; Wishart distribution; Inverse Wishart distribution; Stability of cryptomarkets</t>
  </si>
  <si>
    <t>OF-FIT TESTS; MIXTURES</t>
  </si>
  <si>
    <t>This paper introduces a novel two-sample test for a broad class of orthogonally invariant positive definite symmetric matrix distributions. Our test is the first of its kind, and we derive its asymptotic distribution. To estimate the test power, we use a warp-speed bootstrap method and consider the most common matrix distributions. We provide several real data examples, including the data for main cryptocurrencies and stock data of major US companies. The real data examples demonstrate the applicability of our test in the context closely related to algorithmic trading. The popularity of matrix distributions in many applications and the need for such a test in the literature are reconciled by our findings.</t>
  </si>
  <si>
    <t>[Lukic, Zikica; Milosevic, Bojana] Univ Belgrade, Fac Math, Studentski Trg 16, Belgrade 11000, Serbia</t>
  </si>
  <si>
    <t>University of Belgrade</t>
  </si>
  <si>
    <t>Milosevic, B (corresponding author), Univ Belgrade, Fac Math, Studentski Trg 16, Belgrade 11000, Serbia.</t>
  </si>
  <si>
    <t>bojana.milosevic@matf.bg.ac.rs</t>
  </si>
  <si>
    <t>Milosevic, Bojana/ABV-7913-2022; Lukic, Zikica/IWM-5967-2023</t>
  </si>
  <si>
    <t>Lukic, Zikica/0000-0002-1964-7539; Milosevic, Bojana/0000-0001-8243-9794;</t>
  </si>
  <si>
    <t>Ministry of Science, Technological Development and Innovations of the Republic of Serbia [451-03-47/2023-01/200104]; COST (European Cooperation in Science and Technology) [CA21163]</t>
  </si>
  <si>
    <t>Ministry of Science, Technological Development and Innovations of the Republic of Serbia; COST (European Cooperation in Science and Technology)(European Cooperation in Science and Technology (COST))</t>
  </si>
  <si>
    <t>The work of B. Milo &amp; scaron;evi &amp; cacute; is supported by the Ministry of Science, Technological Development and Innovations of the Republic of Serbia (the contract 451-03-47/2023-01/200104). In addition, the results of this paper are based upon her work from COST Action HiTEc-Text, functional and other high-dimensional data in econometrics: New models, methods, applications, CA21163, supported by COST (European Cooperation in Science and Technology).</t>
  </si>
  <si>
    <t>0020-3157</t>
  </si>
  <si>
    <t>1572-9052</t>
  </si>
  <si>
    <t>ANN I STAT MATH</t>
  </si>
  <si>
    <t>Ann. Inst. Stat. Math.</t>
  </si>
  <si>
    <t>10.1007/s10463-024-00902-z</t>
  </si>
  <si>
    <t>Statistics &amp; Probability</t>
  </si>
  <si>
    <t>G3Z6L</t>
  </si>
  <si>
    <t>WOS:001198528700001</t>
  </si>
  <si>
    <t>Bagci, M; Soylu, PK</t>
  </si>
  <si>
    <t>Bagci, Mahmut; Soylu, Pinar Kaya</t>
  </si>
  <si>
    <t>Optimal portfolio selection with volatility information for a high frequency rebalancing algorithm</t>
  </si>
  <si>
    <t>FINANCIAL INNOVATION</t>
  </si>
  <si>
    <t>Algorithmic trading; Pair trading; Rebalancing algorithm; Crypto-assets; Volatility; Cointegration</t>
  </si>
  <si>
    <t>STATISTICAL ARBITRAGE; BITCOIN; COINTEGRATION</t>
  </si>
  <si>
    <t>We propose a high-frequency rebalancing algorithm (HFRA) and compare its performance with periodic rebalancing (PR) and threshold rebalancing (TR) strategies. PR refers to the process of adjusting the relative weight of assets within portfolios at regular time intervals, whereas TR is a process of setting allocation limits for portfolios and rebalancing when portfolios exceed a specific percentage of deviation from the target allocation. The HFRA is constructed as an integration of pairs trading and a threshold-based rebalancing strategy, and the profitability of the HFRA is examined to determine the optimal portfolio size. The HFRA is applied to a dataset of real price series from cryptocurrency exchange markets across various trends and volatility regimes. Using cointegrated price data, it is shown that increasing the number of assets in a portfolio supports the profitability of the HFRA in an up-trend and reduces the potential loss of the HFRA in a down-trend in a high-volatility environment. For low-volatility regimes, although increasing portfolio size marginally enhances the HFRA's profitability, the profits of portfolios of varied sizes do not significantly differ. It is demonstrated that when volatility is relatively high and the trend is upward, the HFRA can yield a substantial return via portfolios of large sizes. Moreover, the profitability of the HFRA is compared with that of the PR and TR strategies for long-term application. The HFRA is more profitable than the PR and TR strategies. This achievement of the HFRA is also validated statistically using the Fisher-Pitman permutation test.</t>
  </si>
  <si>
    <t>[Bagci, Mahmut; Soylu, Pinar Kaya] Marmara Univ, Dept Management Informat Syst, Istanbul, Turkiye</t>
  </si>
  <si>
    <t>Marmara University</t>
  </si>
  <si>
    <t>Bagci, M (corresponding author), Marmara Univ, Dept Management Informat Syst, Istanbul, Turkiye.</t>
  </si>
  <si>
    <t>mahmut.bagci@marmara.edu.tr</t>
  </si>
  <si>
    <t>; Kaya Soylu, Pınar/LZF-2822-2025; bagci, mahmut/A-3184-2016</t>
  </si>
  <si>
    <t>Bagci, Mahmut/0000-0001-6931-6837; KAYA SOYLU, PINAR/0000-0003-0509-9794;</t>
  </si>
  <si>
    <t>ONE NEW YORK PLAZA, SUITE 4600, NEW YORK, NY, UNITED STATES</t>
  </si>
  <si>
    <t>2199-4730</t>
  </si>
  <si>
    <t>FINANC INNOV</t>
  </si>
  <si>
    <t>Financ. Innov.</t>
  </si>
  <si>
    <t>MAR 25</t>
  </si>
  <si>
    <t>10.1186/s40854-023-00590-3</t>
  </si>
  <si>
    <t>Business, Finance; Social Sciences, Mathematical Methods</t>
  </si>
  <si>
    <t>Business &amp; Economics; Mathematical Methods In Social Sciences</t>
  </si>
  <si>
    <t>LV6T2</t>
  </si>
  <si>
    <t>WOS:001189621500001</t>
  </si>
  <si>
    <t>Kaur, M; Kumar, A; Mittal, AK</t>
  </si>
  <si>
    <t>Kaur, Manpreet; Kumar, Amit; Mittal, Anil Kumar</t>
  </si>
  <si>
    <t>Mapping the knowledge structure of artificial neural network research in the stock market: a bibliometric analysis and future research pathways</t>
  </si>
  <si>
    <t>BENCHMARKING-AN INTERNATIONAL JOURNAL</t>
  </si>
  <si>
    <t>Neural networks; Bibliometric; Stock market; Forecasting</t>
  </si>
  <si>
    <t>DATA MINING TECHNIQUES; EARLY WARNING SYSTEM; FINANCIAL DISTRESS; BANKRUPTCY PREDICTION; PRICE INDEX; VOLATILITY; DEEP; INTEGRATION; COMPANIES; MODELS</t>
  </si>
  <si>
    <t>Purpose - In past decades, artificial neural network (ANN) models have revolutionised various stock market operations due to their superior ability to deal with nonlinear data and garnered considerable attention from researchers worldwide. The present study aims to synthesize the research field concerning ANN applications in the stock market to a) systematically map the research trends, key contributors, scientific collaborations, and knowledge structure, and b) uncover the challenges and future research areas in the field. Design/methodology/approach - To provide a comprehensive appraisal of the extant literature, the study adopted the mixed approach of quantitative (bibliometric analysis) and qualitative (intensive review of influential articles) assessment to analyse 1,483 articles published in the Scopus and Web of Science indexed journals during 1992-2022. The bibliographic data was processed and analysed using VOSviewer and R software. Findings - The results revealed the proliferation of articles since 2018, with China as the dominant country, Wang J as the most prolific author, Expert Systems with Applications as the leading journal, computer science as the dominant subject area, and stock price forecasting as the predominantly explored research theme in the field. Furthermore, portfolio optimization, sentiment analysis, algorithmic trading, and crisis prediction are found as recently emerged research areas. Originality/value - To the best of the authors' knowledge, the current study is a novel attempt that holistically assesses the existing literature on ANN applications throughout the entire domain of stock market. The main contribution of the current study lies in discussing the challenges along with the viable methodological solutions and providing application area-wise knowledge gaps for future studies.</t>
  </si>
  <si>
    <t>[Kaur, Manpreet; Kumar, Amit; Mittal, Anil Kumar] Kurukshetra Univ, Univ Sch Management, Kurukshetra, Haryana, India</t>
  </si>
  <si>
    <t>Kurukshetra University</t>
  </si>
  <si>
    <t>Kaur, M (corresponding author), Kurukshetra Univ, Univ Sch Management, Kurukshetra, Haryana, India.</t>
  </si>
  <si>
    <t>manpreetkaur27oct@gmail.com</t>
  </si>
  <si>
    <t>; Kaur, Manpreet/HJZ-4398-2023</t>
  </si>
  <si>
    <t>Kumar Mittal, Anil/0009-0007-3096-6008; Kumar, Amit/0000-0002-3055-1810; Kaur, Manpreet/0000-0001-8299-9986</t>
  </si>
  <si>
    <t>1463-5771</t>
  </si>
  <si>
    <t>1758-4094</t>
  </si>
  <si>
    <t>BENCHMARKING</t>
  </si>
  <si>
    <t>Benchmarking</t>
  </si>
  <si>
    <t>MAR 13</t>
  </si>
  <si>
    <t>10.1108/BIJ-06-2023-0373</t>
  </si>
  <si>
    <t>MAR 2024</t>
  </si>
  <si>
    <t>Management</t>
  </si>
  <si>
    <t>0BO6S</t>
  </si>
  <si>
    <t>WOS:001179182800001</t>
  </si>
  <si>
    <t>Hu, WB; Zhou, JZ</t>
  </si>
  <si>
    <t>Hu, Wenbin; Zhou, Junzi</t>
  </si>
  <si>
    <t>Trading Signal Survival Analysis: A Framework for Enhancing Technical Analysis Strategies in Stock Markets</t>
  </si>
  <si>
    <t>Algorithmic trading; Survival analysis; Stock market prediction; Technical analysis; Deep learning</t>
  </si>
  <si>
    <t>SENTIMENT</t>
  </si>
  <si>
    <t>Algorithmic trading is one important financial area of interest to both academic and industrial researchers. With the development of machine learning and deep learning, all kinds of models and techniques are utilized in algorithmic trading. This paper proposes a novel framework for enhancing stock technical analysis strategies by survival analysis. The main idea is to integrate an existing trading strategy with a survival model and make them complementary to each other. By means of survival analysis, the original trading strategy can be extended to introduce an investment target, which is treated as the event of interest. On the other hand, the original trading signal provides survival analysis with a simple and clear starting time point of observation. The trained survival models are used to filter out false trading signals to improve the strategy performance. Under the framework, we propose different filtering methods, utilize different deep survival models, and compare their performance from both trading and model perspectives. We perform extensive and strict backtesting on the daily trading data of 380 plus stocks. The experimental results show that the framework can well improve the performance of technical analysis strategies in different market situations.</t>
  </si>
  <si>
    <t>[Hu, Wenbin] Hangzhou Dianzi Univ, Coll Econ, Hangzhou 310018, Peoples R China; [Zhou, Junzi] Zhejiang Financial Coll, Czech Res Ctr, Hangzhou 310018, Peoples R China</t>
  </si>
  <si>
    <t>Hangzhou Dianzi University; Zhejiang Financial College</t>
  </si>
  <si>
    <t>Zhou, JZ (corresponding author), Zhejiang Financial Coll, Czech Res Ctr, Hangzhou 310018, Peoples R China.</t>
  </si>
  <si>
    <t>hwbgood@hdu.edu.cn; zjz060@126.com</t>
  </si>
  <si>
    <t>Zhejiang Provincial Philosophy and Social Sciences Project</t>
  </si>
  <si>
    <t>10.1007/s10614-024-10567-8</t>
  </si>
  <si>
    <t>N6M9E</t>
  </si>
  <si>
    <t>WOS:001174261900002</t>
  </si>
  <si>
    <t>De la Torre-torres, OV; Alvarez-García, J; del Río-Rama, MD</t>
  </si>
  <si>
    <t>De la Torre-torres, Oscar V.; Alvarez-Garcia, Jose; del Rio-Rama, Maria de la Cruz</t>
  </si>
  <si>
    <t>An EM/MCMC Markov-Switching GARCH Behavioral Algorithm for Random-Length Lumber Futures Trading</t>
  </si>
  <si>
    <t>Markov-switching GARCH; active portfolio management; algorithmic trading; lumber futures; behavioral finance; news sentiment; economic policy uncertainty; asymmetric Markov-switching GARCH; 91Gxx</t>
  </si>
  <si>
    <t>AUTOREGRESSIVE CONDITIONAL HETEROSKEDASTICITY; OIL PRICE; EMERGING COUNTRIES; COMMODITY PRICES; EXCHANGE-RATES; LATIN-AMERICA; TIME-SERIES; VOLATILITY; MODELS; CONTAGION</t>
  </si>
  <si>
    <t>This paper tests using two-regime Markov-switching models with asymmetric, time-varying exponential generalized autoregressive conditional heteroskedasticity (MS-EGARCH) variances in random-length lumber futures trading. By assuming a two-regime context (a low s=1 and high s=2 volatility), a trading algorithm was simulated with the following trading rule: invest in lumber futures if the probability of being in the high-volatility regime s=2 is lower or equal to 50%, or invest in the 3-month U.S. Treasury bills (TBills) otherwise. The rationale tested in this paper was that using a two-regime Markov-switching (MS) algorithm leads to an overperformance against a buy-and-hold strategy in lumber futures. To extend the current literature in MS trading algorithms, two location parameter scenarios were simulated. The first uses an unconditional mean or expected value (no factors), and the second incorporates market and behavioral factors. With weekly simulations form 2 January 1994 to 28 July 2023, the results suggest that using MS-EGARCH models in a no-factors scenario is appropriate for active lumber futures trading with an accumulated return of 158.33%. Also, the results suggest that it is not useful to add market and behavioral factors in the MS-GARCH estimation because it leads to a lower performance.</t>
  </si>
  <si>
    <t>[De la Torre-torres, Oscar V.] Univ Michoacana San Nicolas Hidalgo UMSNH, Fac Contaduria &amp; Ciencias Adm, Morelia 58000, Mexico; [Alvarez-Garcia, Jose] Univ Extremadura, Inst Univ Invest Desarrollo Terr Sostenible INTERR, Dept Econ Financiera &amp; Contabil, Caceres 10071, Spain; [del Rio-Rama, Maria de la Cruz] Univ Vigo, Fac Business Sci &amp; Tourism, Business Management &amp; Mkt Dept, Orense 32004, Spain</t>
  </si>
  <si>
    <t>Universidad Michoacana de San Nicolas de Hidalgo; Universidad de Extremadura; Universidade de Vigo</t>
  </si>
  <si>
    <t>Alvarez-García, J (corresponding author), Univ Extremadura, Inst Univ Invest Desarrollo Terr Sostenible INTERR, Dept Econ Financiera &amp; Contabil, Caceres 10071, Spain.</t>
  </si>
  <si>
    <t>odelatorre@umich.mx; pepealvarez@unex.es; delrio@uvigo.es</t>
  </si>
  <si>
    <t>De la Torre Torres, Oscar/C-2768-2012; Álvarez-García, José/X-9341-2019</t>
  </si>
  <si>
    <t>De la Torre Torres, Oscar/0000-0001-9281-974X; Del Rio-Rama, Maria de la Cruz/0000-0002-9396-9341; Alvarez-Garcia, Jose/0000-0002-0056-5488;</t>
  </si>
  <si>
    <t>Consejera de Economa, Ciencia y Agenda Digital de la Junta de Extremadura and by the European Regional Development Fund of the European Union</t>
  </si>
  <si>
    <t>10.3390/math12030485</t>
  </si>
  <si>
    <t>HN5U1</t>
  </si>
  <si>
    <t>WOS:001160203500001</t>
  </si>
  <si>
    <t>Ge, HS; Yang, HJ; Doukas, JA</t>
  </si>
  <si>
    <t>Ge, Hengshun; Yang, Haijun; Doukas, John A.</t>
  </si>
  <si>
    <t>The optimal strategies of competitive high-frequency traders and effects on market liquidity</t>
  </si>
  <si>
    <t>INTERNATIONAL REVIEW OF ECONOMICS &amp; FINANCE</t>
  </si>
  <si>
    <t>High-frequency trading; Optimal strategy; Market liquidity; Bid-ask spread; Forex market</t>
  </si>
  <si>
    <t>PRICE DISCOVERY; INFORMATION; RISK; COSTS</t>
  </si>
  <si>
    <t>This paper proposes a theoretical model of the competition among high-frequency traders and its impact on market liquidity. First, the optimal strategies of high-frequency market-makers and corresponding effects are explored. Then two-sided quotes and high-frequency speculators are introduced to enrich our model. Furthermore, we calculate the equilibrium in steady-state and analyze parameters in the equilibrium. The empirical results, consistent with the predictions of our model, show that a lower exchange latency leads to a lower bid-ask spread and the market maker's preference for a two-sided quote. In addition, the speed and information advantages of the market-maker are beneficial to liquidity, while speculators consume liquidity. Furthermore, we employ intra-day data of OMXC20 and three major currency pairs (EUR/USD, USD/JPY, and GBP/USD) in the forex market to verify the predictions of our model.</t>
  </si>
  <si>
    <t>[Ge, Hengshun; Yang, Haijun] Beihang Univ, Sch Econ &amp; Management, Beijing 100191, Peoples R China; [Yang, Haijun] Beihang Univ, Key Lab Complex Syst Anal Management &amp; Decis, Minist Educ, Beijing 100191, Peoples R China; [Doukas, John A.] Old Dominion Univ, Strome Coll Business, Norfolk, VA 23529 USA; [Doukas, John A.] Univ Cambridge, Judge Business Sch, Cambridge, England</t>
  </si>
  <si>
    <t>Beihang University; Beihang University; Old Dominion University; University of Cambridge</t>
  </si>
  <si>
    <t>Yang, HJ (corresponding author), Beihang Univ, Sch Econ &amp; Management, Beijing 100191, Peoples R China.</t>
  </si>
  <si>
    <t>gehengshun@buaa.edu.cn; navy@buaa.edu.cn; jdoukas@odu.edu</t>
  </si>
  <si>
    <t>ge, hengshun/ABA-7765-2020</t>
  </si>
  <si>
    <t>Science and Technology Support Plan of Guizhou [2023 -221]; National Natural Science Foundation of China [71771006]</t>
  </si>
  <si>
    <t>Science and Technology Support Plan of Guizhou; National Natural Science Foundation of China(National Natural Science Foundation of China (NSFC))</t>
  </si>
  <si>
    <t>This work was supported in part by Science and Technology Support Plan of Guizhou (Grant No. 2023 -221) the National Natural Science Foundation of China (Grants No. 71771006) .</t>
  </si>
  <si>
    <t>1059-0560</t>
  </si>
  <si>
    <t>1873-8036</t>
  </si>
  <si>
    <t>INT REV ECON FINANC</t>
  </si>
  <si>
    <t>Int. Rev. Econ. Financ.</t>
  </si>
  <si>
    <t>10.1016/j.iref.2024.01.064</t>
  </si>
  <si>
    <t>JAN 2024</t>
  </si>
  <si>
    <t>JV1O9</t>
  </si>
  <si>
    <t>WOS:001175848100001</t>
  </si>
  <si>
    <t>Milke, V; Luca, C; Wilson, GB</t>
  </si>
  <si>
    <t>Milke, Vitaliy; Luca, Cristina; Wilson, George B.</t>
  </si>
  <si>
    <t>Reduction of financial tick big data for intraday trading</t>
  </si>
  <si>
    <t>EXPERT SYSTEMS</t>
  </si>
  <si>
    <t>quantitative analytics in finance; data preprocessing for Machine learning and AI; algorithmic trading; time series reduction</t>
  </si>
  <si>
    <t>NETWORKS</t>
  </si>
  <si>
    <t>Various neural network architectures are often used to forecast movements in financial markets. Most research in quantitative analytics in finance uses interval financial data as this reduces the raw tick big data, but the averaging can lose key behaviour patterns. This work presents an alternative novel method to reduce raw tick data whilst retaining important information for training, as demonstrated with intraday trading using the EURO/USD currency pair. This time series reduction method focuses on short periods preceding significant movements in financial features and allows the most popular neural network architectures to be applied using less powerful but more readily available computer resources. It is shown that the proposed data preprocessing method for machine learning and other AI-techniques successfully reduced the size of the selected dataset covering a three-year period (2018-2021) by 275 times.</t>
  </si>
  <si>
    <t>[Milke, Vitaliy; Luca, Cristina; Wilson, George B.] Anglia Ruskin Univ, Sch Comp &amp; Informat Sci, East Rd, Cambridge CB1 1PT, England</t>
  </si>
  <si>
    <t>Anglia Ruskin University</t>
  </si>
  <si>
    <t>Luca, C (corresponding author), Anglia Ruskin Univ, Sch Comp &amp; Informat Sci, East Rd, Cambridge CB1 1PT, England.</t>
  </si>
  <si>
    <t>cristina.luca@aru.ac.uk</t>
  </si>
  <si>
    <t>; Luca, Cristina/JFA-0584-2023; Milke, Vitaliy/P-3126-2017</t>
  </si>
  <si>
    <t>Luca, Cristina/0000-0002-4706-324X; Milke, Vitaliy/0000-0001-7283-2867</t>
  </si>
  <si>
    <t>0266-4720</t>
  </si>
  <si>
    <t>1468-0394</t>
  </si>
  <si>
    <t>EXPERT SYST</t>
  </si>
  <si>
    <t>Expert Syst.</t>
  </si>
  <si>
    <t>10.1111/exsy.13537</t>
  </si>
  <si>
    <t>TA0T7</t>
  </si>
  <si>
    <t>Green Published, hybrid</t>
  </si>
  <si>
    <t>WOS:001138601200001</t>
  </si>
  <si>
    <t>Alaminos, D; Salas, MB; Callejón-Gil, AM</t>
  </si>
  <si>
    <t>Alaminos, David; Salas, M. Belen; Callejon-Gil, Angela M.</t>
  </si>
  <si>
    <t>Managing extreme cryptocurrency volatility in algorithmic trading: EGARCH via genetic algorithms and neural networks</t>
  </si>
  <si>
    <t>QUANTITATIVE FINANCE AND ECONOMICS</t>
  </si>
  <si>
    <t>emerging cryptocurrencies; EGARCH; genetic algorithms; neural networks; algorithmic trading; quantum computing; deep learning</t>
  </si>
  <si>
    <t>PRICE; OPTIMIZATION; MARKETS; SYSTEM</t>
  </si>
  <si>
    <t>The blockchain ecosystem has seen a huge growth since 2009, with the introduction of Bitcoin, driven by conceptual and algorithmic innovations, along with the emergence of numerous new cryptocurrencies. While significant attention has been devoted to established cryptocurrencies like Bitcoin and Ethereum, the continuous introduction of new tokens requires a nuanced examination. In this article, we contribute a comparative analysis encompassing deep learning and quantum methods within neural networks and genetic algorithms, incorporating the innovative integration of EGARCH (Exponential Generalized Autoregressive Conditional Heteroscedasticity) into these methodologies. In this study, we evaluated how well Neural Networks and Genetic Algorithms predict buy or sell decisions for different cryptocurrencies, using F1 score, Precision, and Recall as key metrics. Our findings underscored the Adaptive Genetic Algorithm with Fuzzy Logic as the most accurate and precise within genetic algorithms. Furthermore, neural network methods, particularly the Quantum Neural Network, demonstrated noteworthy accuracy. Importantly, the X2Y2 cryptocurrency consistently attained the highest accuracy levels in both methodologies, emphasizing its predictive strength. Beyond aiding in the selection of optimal trading methodologies, we introduced the potential of EGARCH integration to enhance predictive capabilities, offering valuable insights for reducing risks associated with investing in nascent cryptocurrencies amidst limited historical market data. This research provides insights for investors, regulators, and developers in the cryptocurrency market. Investors can utilize accurate predictions to optimize investment decisions, regulators may consider implementing guidelines to ensure fairness, and developers play a pivotal role in refining neural network models for enhanced analysis.</t>
  </si>
  <si>
    <t>[Alaminos, David] Univ Barcelona, Dept Business, Barcelona, Spain; [Salas, M. Belen; Callejon-Gil, Angela M.] Univ Malaga, Dept Finance &amp; Accounting, Malaga, Spain; [Salas, M. Belen; Callejon-Gil, Angela M.] Univ Malaga, Catedra Econ &amp; Finanzas Sostenibles, Malaga, Spain</t>
  </si>
  <si>
    <t>University of Barcelona; Universidad de Malaga; Universidad de Malaga</t>
  </si>
  <si>
    <t>Alaminos, D (corresponding author), Univ Barcelona, Dept Business, Barcelona, Spain.</t>
  </si>
  <si>
    <t>alaminos@ub.edu</t>
  </si>
  <si>
    <t>CALLEJÓN-GIL, ÁNGELA/JXM-8601-2024</t>
  </si>
  <si>
    <t>Salas-Compas, Maria Belen/0000-0003-3341-5766</t>
  </si>
  <si>
    <t>Universitat de Barcelona [UB-AE-AS017634]</t>
  </si>
  <si>
    <t>Universitat de Barcelona</t>
  </si>
  <si>
    <t>This research was funded by the Universitat de Barcelona, under the grant UB-AE-AS017634.</t>
  </si>
  <si>
    <t>AMER INST MATHEMATICAL SCIENCES-AIMS</t>
  </si>
  <si>
    <t>SPRINGFIELD</t>
  </si>
  <si>
    <t>PO BOX 2604, SPRINGFIELD, MO 65801-2604, UNITED STATES</t>
  </si>
  <si>
    <t>2573-0134</t>
  </si>
  <si>
    <t>QUANT FINANC ECON</t>
  </si>
  <si>
    <t>Quant. Financ. Econ.</t>
  </si>
  <si>
    <t>10.3934/QFE.2024007</t>
  </si>
  <si>
    <t>MP5K2</t>
  </si>
  <si>
    <t>WOS:001194838900001</t>
  </si>
  <si>
    <t>Cartea, A; Drissit, F; Monga, M</t>
  </si>
  <si>
    <t>Cartea, Alvaro; Drissit, Faycal; Monga, Marcello</t>
  </si>
  <si>
    <t>Decentralized Finance and Automated Market Making: Predictable Loss and Optimal Liquidity Provision</t>
  </si>
  <si>
    <t>SIAM JOURNAL ON FINANCIAL MATHEMATICS</t>
  </si>
  <si>
    <t>decentralized finance; automated market making; concentrated liquidity; algorithmic trading; market making; stochastic control; predictable loss; impermanent loss; signals</t>
  </si>
  <si>
    <t>PRICE</t>
  </si>
  <si>
    <t>Constant product markets with concentrated liquidity (CL) are the most popular type of automated market makers. In this paper, we characterize the continuous-time wealth dynamics of strategic liquidity providers (LPs) who dynamically adjust their range of liquidity provision in CL pools. Their wealth results from fee income, the value of their holdings in the pool, and rebalancing costs. Next, we derive a self-financing and closed-form optimal liquidity provision strategy where the width of the LP's liquidity range is determined by the profitability of the pool (provision fees minus gas fees), the predictable loss (PL) of the LP's position, and concentration risk. Concentration risk refers to the decrease in fee revenue if the marginal exchange rate (akin to the midprice in a limit order book) in the pool exits the LP's range of liquidity. When the drift in the marginal rate is stochastic, we show how to optimally skew the range of liquidity to increase fee revenue and profit from the expected changes in the marginal rate. Finally, we use Uniswap v3 data to show that, on average, LPs have traded at a significant loss, and to show that the out-of-sample performance of our strategy is superior to the historical performance of LPs in the pool we consider.</t>
  </si>
  <si>
    <t>[Cartea, Alvaro; Drissit, Faycal; Monga, Marcello] Oxford Man Inst Quantitat Finance, Oxford OX2 6ED, England; [Cartea, Alvaro; Monga, Marcello] Univ Oxford, Math Inst, Oxford OX2 9HB, Oxon, England</t>
  </si>
  <si>
    <t>University of Oxford; University of Oxford</t>
  </si>
  <si>
    <t>Cartea, A (corresponding author), Oxford Man Inst Quantitat Finance, Oxford OX2 6ED, England.;Cartea, A (corresponding author), Univ Oxford, Math Inst, Oxford OX2 9HB, Oxon, England.</t>
  </si>
  <si>
    <t>Alvaro.Cartea@maths.ox.ac.uk; faycal.drissi@eng.ox.ac.uk; Marcello.Monga@maths.ox.ac.uk</t>
  </si>
  <si>
    <t>Cartea, Alvaro/KVY-1418-2024</t>
  </si>
  <si>
    <t>Cartea, Alvaro/0000-0002-7426-4645</t>
  </si>
  <si>
    <t>Fintech Dauphine Chair; Mazars and Credit Agricole CIB; EPSRC Centre for Doctoral Training in Mathematics of Random Systems: Analysis, Modelling and Simulation [EP/S023925/1]</t>
  </si>
  <si>
    <t>Fintech Dauphine Chair; Mazars and Credit Agricole CIB; EPSRC Centre for Doctoral Training in Mathematics of Random Systems: Analysis, Modelling and Simulation(UK Research &amp; Innovation (UKRI)Engineering &amp; Physical Sciences Research Council (EPSRC))</t>
  </si>
  <si>
    <t>The authors thank the Fintech Dauphine Chair, in partnership with Mazars and Credit Agricole CIB, for their financial support. The third author acknowledges financial support from the EPSRC Centre for Doctoral Training in Mathematics of Random Systems: Analysis, Modelling and Simulation (EP/S023925/1) .</t>
  </si>
  <si>
    <t>SIAM PUBLICATIONS</t>
  </si>
  <si>
    <t>1945-497X</t>
  </si>
  <si>
    <t>SIAM J FINANC MATH</t>
  </si>
  <si>
    <t>SIAM J. Financ. Math.</t>
  </si>
  <si>
    <t>10.1137/23M1602103</t>
  </si>
  <si>
    <t>Business, Finance; Mathematics, Interdisciplinary Applications; Social Sciences, Mathematical Methods</t>
  </si>
  <si>
    <t>Business &amp; Economics; Mathematics; Mathematical Methods In Social Sciences</t>
  </si>
  <si>
    <t>K4C1P</t>
  </si>
  <si>
    <t>WOS:001343360400010</t>
  </si>
  <si>
    <t>Cheng, X; Zhang, JH; Zeng, YN; Xue, WF</t>
  </si>
  <si>
    <t>Yang, DN; Xie, X; Tseng, VS; Pei, J; Huang, JW; Lin, JCW</t>
  </si>
  <si>
    <t>Cheng, Xi; Zhang, Jinghao; Zeng, Yunan; Xue, Wenfang</t>
  </si>
  <si>
    <t>MOT: A Mixture of Actors Reinforcement Learning Method by Optimal Transport for Algorithmic Trading</t>
  </si>
  <si>
    <t>ADVANCES IN KNOWLEDGE DISCOVERY AND DATA MINING, PT IV, PAKDD 2024</t>
  </si>
  <si>
    <t>28th Pacific-Asia Conference on Knowledge Discovery and Data Mining (PAKDD)</t>
  </si>
  <si>
    <t>MAY 07-10, 2024</t>
  </si>
  <si>
    <t>Taipei, TAIWAN</t>
  </si>
  <si>
    <t>Algorithmic trading; Reinforcement learning; Optimal transport</t>
  </si>
  <si>
    <t>Algorithmic trading refers to executing buy and sell orders for specific assets based on automatically identified trading opportunities. Strategies based on reinforcement learning (RL) have demonstrated remarkable capabilities in addressing algorithmic trading problems. However, the trading patterns differ among market conditions due to shifted distribution data. Ignoring multiple patterns in the data will undermine the performance of RL. In this paper, we propose MOT, which designs multiple actors with disentangled representation learning to model the different patterns of the market. Furthermore, we incorporate the Optimal Transport (OT) algorithm to allocate samples to the appropriate actor by introducing a regularization loss term. Additionally, we propose Pretrain Module to facilitate imitation learning by aligning the outputs of actors with expert strategy and better balance the exploration and exploitation of RL. Experimental results on real futures market data demonstrate that MOT exhibits excellent profit capabilities while balancing risks. Ablation studies validate the effectiveness of the components of MOT.</t>
  </si>
  <si>
    <t>[Cheng, Xi; Zhang, Jinghao; Zeng, Yunan; Xue, Wenfang] Chinese Acad Sci, Inst Automat, Beijing, Peoples R China</t>
  </si>
  <si>
    <t>Chinese Academy of Sciences; Institute of Automation, CAS</t>
  </si>
  <si>
    <t>Cheng, X (corresponding author), Chinese Acad Sci, Inst Automat, Beijing, Peoples R China.</t>
  </si>
  <si>
    <t>xi.cheng@cripac.ia.ac.cn; jinghao.zhang@cripac.ia.ac.cn; yunan.zeng@cripac.ia.ac.cn; wenfang.xue@ia.ac.cn</t>
  </si>
  <si>
    <t>National Natural Science Foundation of China [72374201]</t>
  </si>
  <si>
    <t>This work was supported by the National Natural Science Foundation of China (No. 72374201).</t>
  </si>
  <si>
    <t>SPRINGER-VERLAG SINGAPORE PTE LTD</t>
  </si>
  <si>
    <t>152 BEACH ROAD, #21-01/04 GATEWAY EAST, SINGAPORE, 189721, SINGAPORE</t>
  </si>
  <si>
    <t>978-981-97-2240-2; 978-981-97-2238-9</t>
  </si>
  <si>
    <t>10.1007/978-981-97-2238-9_3</t>
  </si>
  <si>
    <t>BX3EI</t>
  </si>
  <si>
    <t>WOS:001275770400003</t>
  </si>
  <si>
    <t>Christodoulaki, E; Kampouridis, M</t>
  </si>
  <si>
    <t>Panoutsos, G; Mahfouf, M; Mihaylova, LS</t>
  </si>
  <si>
    <t>Christodoulaki, Eva; Kampouridis, Michael</t>
  </si>
  <si>
    <t>Combining Technical and Sentiment Analysis Under a Genetic Programming Algorithm</t>
  </si>
  <si>
    <t>ADVANCES IN COMPUTATIONAL INTELLIGENCE SYSTEMS, UKCI 2022</t>
  </si>
  <si>
    <t>Advances in Intelligent Systems and Computing</t>
  </si>
  <si>
    <t>21st UK Workshop on Computational Intelligence (UKCI)</t>
  </si>
  <si>
    <t>SEP 07-09, 2022</t>
  </si>
  <si>
    <t>Univ Sheffield, Sheffield, ENGLAND</t>
  </si>
  <si>
    <t>Univ Sheffield</t>
  </si>
  <si>
    <t>Technical Analysis; Sentiment Analysis; Genetic Programming; Algorithmic Trading</t>
  </si>
  <si>
    <t>GP</t>
  </si>
  <si>
    <t>Throughout the years, a lot of interest has been given to algorithmic trading, due to development of the stock market and provided securities. In the field of algorithmic trading, genetic programming (GP) is a very popular algorithm, due to its ability to produce white-box models, effective global search, and good exploration and exploitation. In this paper, we propose a novel GP algorithm to combine the features of two financial techniques. Firstly, technical analysis that studies the financial market action by looking into past market data. Secondly, sentiment analysis, which is used to determine the sentiment strength from a text in order to decide its implication in the stock market. Both techniques create indicators that are used as inputs in machine learning algorithms, with both showing in past studies the ability to return profitable trading strategies. However, these techniques are rarely used together. Thus, we examine the advantages when combining technical and sentiment analysis indicators under a GP, allowing trees to contain technical and/or sentiment analysis features in the same branch. We run experiments on 60 different stocks and compare the proposed algorithm's performance to two other GP algorithms, namely a GP that uses only technical analysis features (GP-TA), and a GP that uses only sentiment analysis features (GP-SA). Results show that the GP using the combined features statistically outperforms GP-TA and GP-SA under several different financial metrics, as well as the financial benchmark of buy and hold.</t>
  </si>
  <si>
    <t>[Christodoulaki, Eva; Kampouridis, Michael] Univ Essex, Sch Comp Sci &amp; Elect Engn, Wivenhoe Pk, Colchester, Essex, England</t>
  </si>
  <si>
    <t>University of Essex</t>
  </si>
  <si>
    <t>Christodoulaki, E (corresponding author), Univ Essex, Sch Comp Sci &amp; Elect Engn, Wivenhoe Pk, Colchester, Essex, England.</t>
  </si>
  <si>
    <t>ec19888@essex.ac.uk; mkampo@essex.ac.uk</t>
  </si>
  <si>
    <t>Christodoulaki, Eva/0000-0003-0099-6111</t>
  </si>
  <si>
    <t>2194-5357</t>
  </si>
  <si>
    <t>2194-5365</t>
  </si>
  <si>
    <t>978-3-031-55567-1; 978-3-031-55568-8</t>
  </si>
  <si>
    <t>ADV INTELL SYST COMP</t>
  </si>
  <si>
    <t>10.1007/978-3-031-55568-8_42</t>
  </si>
  <si>
    <t>BX2QH</t>
  </si>
  <si>
    <t>WOS:001267005700041</t>
  </si>
  <si>
    <t>Ghotbi, M; Zahedi, M</t>
  </si>
  <si>
    <t>Ghotbi, Mahdie; Zahedi, Morteza</t>
  </si>
  <si>
    <t>Predicting price trends combining kinetic energy and deep reinforcement learning</t>
  </si>
  <si>
    <t>Prediction; Price movement; Forex; Deep Reinforcement learning; Artificial intelligence; Algorithmic trading; Stock market</t>
  </si>
  <si>
    <t>STOCK; FINANCE; SYSTEM</t>
  </si>
  <si>
    <t>Investing in the stock market and Forex can be lucrative, but it is important to approach it with caution and a clear understanding of the risks involved. Predicting the direction of prices in financial markets is a complex task, and there is no guaranteed way to do it. One innovative approach that has been proposed involves using a combination of the kinetic energy formula and indicator signals to predict prices, besides another predictions using deep reinforcement learning (DRL). This approach has led to the development of the Trading Deep Q-Network algorithm (TDQN), which incorporates the kinetic energy of stocks/currencies as a condition rule. The proposed approach, TKDQN method, has shown promising results in terms of accuracy and profitability, outperforming previous versions based on several metrics.</t>
  </si>
  <si>
    <t>[Ghotbi, Mahdie; Zahedi, Morteza] Shahrood Univ Technol, Fac Comp Engn &amp; Informat Technol, Shahrood, Iran</t>
  </si>
  <si>
    <t>Shahrood University of Technology</t>
  </si>
  <si>
    <t>Zahedi, M (corresponding author), Shahrood Univ Technol, Fac Comp Engn &amp; Informat Technol, Shahrood, Iran.</t>
  </si>
  <si>
    <t>mahdieh.ghotbi@shahroodut.ac.ir; zahedi@shahroodut.ac.ir</t>
  </si>
  <si>
    <t>JUN 15</t>
  </si>
  <si>
    <t>10.1016/j.eswa.2023.122994</t>
  </si>
  <si>
    <t>DEC 2023</t>
  </si>
  <si>
    <t>FA2K3</t>
  </si>
  <si>
    <t>WOS:001142955300001</t>
  </si>
  <si>
    <t>Loon, HS; Dewi, DA; Thinakaran, R; Kurniawan, TB; Batumalay, M</t>
  </si>
  <si>
    <t>Loon, Hiew Sir; Dewi, Deshinta Arrova; Thinakaran, Rajermani; Kurniawan, Tri Basuki; Batumalay, Malathy</t>
  </si>
  <si>
    <t>ALGORITHMIC TRADING STRATEGY DEVELOPMENT USING MACHINE LEARNING</t>
  </si>
  <si>
    <t>JOURNAL OF ENGINEERING SCIENCE AND TECHNOLOGY</t>
  </si>
  <si>
    <t>5th International Conference on Innovation and Technopreneurship (ICIT)</t>
  </si>
  <si>
    <t>SEP 22-23, 2022</t>
  </si>
  <si>
    <t>Nilai, MALAYSIA</t>
  </si>
  <si>
    <t>algorithmic trading strategy; cryptocurrency; recurrent neural network; reinforcement learning; deep reinforcement learning; industrial innovation; financial inclusion</t>
  </si>
  <si>
    <t>Algorithmic trading refers to using a computer application with some algorithms to identify and execute a trade at a speed and frequency that is impossible for a human trader. As it is profitable, it is one of the applications that draw the most attention from researchers. Price prediction is the main difficulty in finding and carrying out a potentially profitable trade. In this research, the author will attempt to perform cryptocurrency price predictions with three artificial intelligence techniques - Recurrent Neural Networks (RNN), Reinforcement Learning (RL), and Deep Reinforcement Learning (DRL). Machine learning (ML) library tools such as Tensorflow and Keras will be used to develop and evaluate the models. This project also studies the factors that affect the performances of models built with these three techniques and explores possible improvements to the models. The author has chosen mixed methods studies to integrate quantitative and qualitative data collection and analysis. It attempts to combine the best methodologies to integrate perspectives and create a rich picture. The author has interviewed some traders to gain insights into the critical areas in trading. As for the quantitative data collection and analysis, the selected cryptocurrency historical price data will be collected from Kaggle.</t>
  </si>
  <si>
    <t>[Loon, Hiew Sir; Dewi, Deshinta Arrova; Thinakaran, Rajermani; Batumalay, Malathy] INTI Int Univ, Fac Data Sci &amp; Informat Technol, Nilai, Negeri Sembilan, Malaysia; [Kurniawan, Tri Basuki] Univ Bina Darma, Fac Comp Sci, Palembang, Indonesia</t>
  </si>
  <si>
    <t>INTI International University</t>
  </si>
  <si>
    <t>Dewi, DA (corresponding author), INTI Int Univ, Fac Data Sci &amp; Informat Technol, Nilai, Negeri Sembilan, Malaysia.</t>
  </si>
  <si>
    <t>tribasukikurniawan@binadarma.ac.id</t>
  </si>
  <si>
    <t>Thinakaran, Rajermani/GNM-5784-2022; Dewi, Deshinta/AEG-3745-2022; Kurniawan, Tri Basuki/JEZ-7307-2023</t>
  </si>
  <si>
    <t>TAYLORS UNIV SDN BHD</t>
  </si>
  <si>
    <t>SELANGOR</t>
  </si>
  <si>
    <t>1 JALAN SS15-8, SUBANG JAYA, SELANGOR, 47500, MALAYSIA</t>
  </si>
  <si>
    <t>1823-4690</t>
  </si>
  <si>
    <t>J ENG SCI TECHNOL</t>
  </si>
  <si>
    <t>J. Eng. Sci. Technol.</t>
  </si>
  <si>
    <t>FV6T4</t>
  </si>
  <si>
    <t>WOS:001148675500003</t>
  </si>
  <si>
    <t>King, JC; Dale, R; Amigó, JM</t>
  </si>
  <si>
    <t>King, Juan C.; Dale, Roberto; Amigo, Jose M.</t>
  </si>
  <si>
    <t>Blockchain metrics and indicators in cryptocurrency trading</t>
  </si>
  <si>
    <t>CHAOS SOLITONS &amp; FRACTALS</t>
  </si>
  <si>
    <t>Time series; Blockchain; Bitcoin; Cryptocurrency; Hash ribbon; Hash rate; Algorithmic trading; Prediction; Machine learning; Adaptive markets; Fundamental analysis; Technical analysis; Mathematical indicators</t>
  </si>
  <si>
    <t>The objective of this paper is the construction of new indicators that can be useful to operate in the cryptocurrency market. These indicators are based on public data obtained from the blockchain network, specifically from the nodes that make up Bitcoin mining. Therefore, our analysis is unique to that network. The results obtained with numerical simulations of algorithmic trading and prediction via statistical models and Machine Learning demonstrate the importance of variables such as the hash rate, the difficulty of mining or the cost per transaction when it comes to trade Bitcoin assets or predict the direction of price. Variables obtained from the blockchain network will be called here blockchain metrics. The corresponding indicators (inspired by the Hash Ribbon) perform well in locating buy signals. From our results, we conclude that such blockchain indicators allow obtaining information with a statistical advantage in the highly volatile cryptocurrency market.</t>
  </si>
  <si>
    <t>[King, Juan C.; Dale, Roberto; Amigo, Jose M.] Univ Miguel Hernandez, Ctr Invest Operat, Ave Univ s-n, Elche 03202, Spain</t>
  </si>
  <si>
    <t>Universidad Miguel Hernandez de Elche</t>
  </si>
  <si>
    <t>King, JC; Dale, R; Amigó, JM (corresponding author), Univ Miguel Hernandez, Ctr Invest Operat, Ave Univ s-n, Elche 03202, Spain.</t>
  </si>
  <si>
    <t>juan.king@goumh.umh.es; rdale@umh.es; jm.amigo@umh.es</t>
  </si>
  <si>
    <t>Dale, Roberto/AAC-6033-2019; AMIGO, JOSE M./B-2217-2008; Amigo, Jose/B-2217-2008</t>
  </si>
  <si>
    <t>AMIGO, JOSE M./0000-0002-1642-1171; Dale, Roberto/0000-0002-7262-474X; King Perez, Juan Carlos/0009-0005-2510-9859</t>
  </si>
  <si>
    <t>Agencia Estatal de Investigacin, Spain; Generalitat Valenciana, Spain [CIAICO/2022/252, PID2019-108654GB-I00/AEI]; [PROMETEO/2021/063]</t>
  </si>
  <si>
    <t>Agencia Estatal de Investigacin, Spain; Generalitat Valenciana, Spain(Center for Forestry Research &amp; Experimentation (CIEF));</t>
  </si>
  <si>
    <t>We thank our Reviewers very much for their constructive criticism, which helped improve this paper. J.M. Amigo and R. Dale were financially supported by Agencia Estatal de Investigacion, Spain, grant PID2019-108654GB-I00/AEI/10.13039/501100011033. J.M. Amigo and R. Dale were also supported by Generalitat Valenciana, Spain, grant PROMETEO/2021/063 and CIAICO/2022/252, respectively.</t>
  </si>
  <si>
    <t>0960-0779</t>
  </si>
  <si>
    <t>1873-2887</t>
  </si>
  <si>
    <t>CHAOS SOLITON FRACT</t>
  </si>
  <si>
    <t>Chaos Solitons Fractals</t>
  </si>
  <si>
    <t>JAN</t>
  </si>
  <si>
    <t>10.1016/j.chaos.2023.114305</t>
  </si>
  <si>
    <t>NOV 2023</t>
  </si>
  <si>
    <t>Mathematics, Interdisciplinary Applications; Physics, Multidisciplinary; Physics, Mathematical</t>
  </si>
  <si>
    <t>CR7I0</t>
  </si>
  <si>
    <t>WOS:001127030800001</t>
  </si>
  <si>
    <t>Huang, YL; Wan, XX; Zhang, L; Lu, XP</t>
  </si>
  <si>
    <t>Huang, Yuling; Wan, Xiaoxiao; Zhang, Lin; Lu, Xiaoping</t>
  </si>
  <si>
    <t>A novel deep reinforcement learning framework with BiLSTM-Attention networks for algorithmic trading</t>
  </si>
  <si>
    <t>Deep reinforcement learning; Bidirectional long short-term memory; Attention mechanism; Algorithmic trading</t>
  </si>
  <si>
    <t>The financial market, as a complex nonlinear dynamic system frequently influenced by various factors, such as international investment capital, is very challenging to build trading strategies from the obtained market information. Deep Reinforcement Learning (DRL) combines the perceptual capability of deep learning and the control decision making capability of reinforcement learning to learn the mapping between financial market states and trading decisions by interacting with the environment. In this paper, an enhanced stock trading strategy, denominated efficient deep State-Action-Reward-State-Action (SARSA), is presented to tackle the algorithmic trading problem of determining optimal trading positions in the daily trading activities of the stock market. This algorithm is recognized for its properties of stable learning and convergence, attributes of critical significance within the financial domain, where stability assumes paramount importance, and excessive risk-taking should be averted. Furthermore, a novel deep network architecture called Bidirectional Long Short -Term Memory (BiLSTM)-Attention is introduced to address the challenge of accurately presenting the complex and volatile stock market. The BiLSTM-Attention greatly enhances the network's capacity to recognize key features and patterns in stock market data, allowing agents to focus on the most relevant aspects of the data. Evaluations on DJI, SP500, GE, IXIC datasets from January 1, 2008 to December 31, 2022 show that our efficient deep SARSA algorithm outperforms a wide range of traditional strategies (B&amp;H, S&amp;H, MR, TF) and DRL-based strategies (TDQN, DQN-Vanilla). For example, on the IXIC dataset, the efficient deep SARSA strategy achieves an attractive Cumulative Return (CR) of 582.17% and a Sharpe Ratio (ShR) of 1.86, outperforming all other methods. These experimental results prove the performance of our method in enhancing stock trading strategies.</t>
  </si>
  <si>
    <t>[Huang, Yuling; Lu, Xiaoping] Macau Univ Sci &amp; Technol, Sch Comp Sci &amp; Engn, Taipa, Macao, Peoples R China; [Wan, Xiaoxiao] City Univ Macau, Fac Finance, Taipa, Macao, Peoples R China; [Zhang, Lin] Beijing Inst Technol, Sch Accounting &amp; Finance, Zhuhai, Peoples R China</t>
  </si>
  <si>
    <t>Macau University of Science &amp; Technology; City University of Macau; Beijing Institute of Technology</t>
  </si>
  <si>
    <t>2109853gia30003@student.must.edu.mo; f22092100330@cityu.mo; 08110@bitzh.edu.cn; xplu@must.edu.mo</t>
  </si>
  <si>
    <t>Lu, Xiao-Ping/0000-0002-2363-4175; Huang, Yuling/0000-0002-3992-9744</t>
  </si>
  <si>
    <t>Faculty Research Grants, Macau University of Science and Technology [FRG-22-001-INT]</t>
  </si>
  <si>
    <t>Faculty Research Grants, Macau University of Science and Technology</t>
  </si>
  <si>
    <t>This work is supported in part by the Faculty Research Grants, Macau University of Science and Technology (Project no. FRG-22-001-INT) . The authors would like to express the appreciation to Mr. Zhen Guo, a master's degree student at the School of Computer Science and Engineering, Macau University of Science and Technology. His insightful inputs and suggestions have significantly enriched the content of this paper.</t>
  </si>
  <si>
    <t>APR 15</t>
  </si>
  <si>
    <t>10.1016/j.eswa.2023.122581</t>
  </si>
  <si>
    <t>AN8J6</t>
  </si>
  <si>
    <t>WOS:001119234300001</t>
  </si>
  <si>
    <t>Kausar, R; Iqbal, F; Raziq, A; Sheikh, N</t>
  </si>
  <si>
    <t>Kausar, Rehan; Iqbal, Farhat; Raziq, Abdul; Sheikh, Naveed</t>
  </si>
  <si>
    <t>A Hybrid Approach for Accurate Forecasting of Exchange Rate Prices using VMDCEEMDAN-GRU-ATCN Model</t>
  </si>
  <si>
    <t>SAINS MALAYSIANA</t>
  </si>
  <si>
    <t>Attention mechanism; Forex; dual decomposition strategy; hybrid deep learning models; temporal convolutional network</t>
  </si>
  <si>
    <t>NEURAL-NETWORK; PREDICTION; ALGORITHM</t>
  </si>
  <si>
    <t>The foreign exchange (Forex) market has greatly influenced the global financial market. While Forex trading offers investors substantial yield prospects, some risks are also involved. It is challenging to accurately model financial time series due to their nonlinear, non-stationary and noisy properties with an uncertain and hidden relationship. Thus, developing extremely precise forecasting techniques is crucial for investors and decision-makers. This study introduces a novel hybrid forecasting model, VMD-CEEMDAN-GRU-ATCN, designed to improve Forex price prediction accuracy. To begin with, our proposed model utilizes the variational model decomposition (VMD) technique for breaking down raw prices into multiple sub-components and residual terms. The complete ensemble empirical mode decomposition with adaptive noise (CEEMDAN) technique is utilized to extract features from the residual terms, which involves further decomposition and analysis of these complex information-containing terms. These sub-components are then predicted by the gated recurrent unit (GRU) model. To enhance the effectiveness of our hybrid model, we include the open, high, low, and close prices and seven Forex market technical indicators. Finally, an attention-based temporal convolutional network (ATCN) model is used to obtain the Forex price forecasts. For both one-step and multi -step ahead forecasting, our proposed VMD-CEEMDAN-GRU-ATCN model has demonstrated superior and consistent performance in predicting USD/PKR exchange rate price series.</t>
  </si>
  <si>
    <t>[Kausar, Rehan] Sardar Bahadur Khan Womens Univ, Dept Stat, Quetta, Pakistan; [Iqbal, Farhat; Raziq, Abdul] Univ Balochistan, Dept Stat, Quetta, Pakistan; [Iqbal, Farhat] Imam Abdulrahman Bin Faisal Univ, Dept Math, Dammam, Saudi Arabia; [Sheikh, Naveed] Univ Balochistan, Dept Math, Quetta, Pakistan</t>
  </si>
  <si>
    <t>University of Balochistan; Imam Abdulrahman Bin Faisal University; University of Balochistan</t>
  </si>
  <si>
    <t>Iqbal, F (corresponding author), Univ Balochistan, Dept Stat, Quetta, Pakistan.;Iqbal, F (corresponding author), Imam Abdulrahman Bin Faisal Univ, Dept Math, Dammam, Saudi Arabia.</t>
  </si>
  <si>
    <t>Farhat.iqbal@um.uob.edu.pk</t>
  </si>
  <si>
    <t>Sheikh, Naveed/E-9622-2011; Iqbal, Farhat/IQT-7916-2023</t>
  </si>
  <si>
    <t>Iqbal, Farhat/0000-0002-8579-0966</t>
  </si>
  <si>
    <t>UNIV KEBANGSAAN MALAYSIA, FAC SCIENCE &amp; TECHNOLOGY</t>
  </si>
  <si>
    <t>BANGI</t>
  </si>
  <si>
    <t>-, BANGI, SELANGOR 43600, MALAYSIA</t>
  </si>
  <si>
    <t>0126-6039</t>
  </si>
  <si>
    <t>SAINS MALAYS</t>
  </si>
  <si>
    <t>Sains Malays.</t>
  </si>
  <si>
    <t>10.17576/jsm-2023-5211-20</t>
  </si>
  <si>
    <t>HT3N5</t>
  </si>
  <si>
    <t>gold, Green Accepted</t>
  </si>
  <si>
    <t>WOS:001161721000006</t>
  </si>
  <si>
    <t>Koegelenberg, DJC; van Vuuren, JH</t>
  </si>
  <si>
    <t>Koegelenberg, D. J. C.; van Vuuren, J. H.</t>
  </si>
  <si>
    <t>HETEROGENEOUS TRADING STRATEGY ENSEMBLING FOR INTRADAY TRADING ALGORITHMS</t>
  </si>
  <si>
    <t>SOUTH AFRICAN JOURNAL OF INDUSTRIAL ENGINEERING</t>
  </si>
  <si>
    <t>STOCK; MARKET</t>
  </si>
  <si>
    <t>Since the inception of algorithmic trading during the mid-1970s, considerable resources and time have been committed by the financial sector to the development of trading algorithms in the hope of obtaining a competitive advantage over human contenders. A plethora of trading algorithms has been proposed in the literature; each algorithm is unique in its design, but little emphasis has been placed on heterogeneous trading strategy ensembling. In this paper, we propose a trading strategy ensemble method for combining three different domain-specific trading strategies: a deterministic strategy, a probabilistic strategy, and a machine-learning strategy. The objective of the trading strategy ensemble is to find an appropriate trade-off between the levels of return and the risk exposure of a trader. We implement our strategy across different historical forex currency pair data in a bid to validate the trading strategy ensemble, and we analyse the results by invoking appropriate return and risk performance measures.</t>
  </si>
  <si>
    <t>[Koegelenberg, D. J. C.; van Vuuren, J. H.] Stellenbosch Univ, Dept Ind Engn, Stellenbosch Unit Operat Res Engn, Stellenbosch, South Africa</t>
  </si>
  <si>
    <t>Stellenbosch University</t>
  </si>
  <si>
    <t>Koegelenberg, DJC (corresponding author), Stellenbosch Univ, Dept Ind Engn, Stellenbosch Unit Operat Res Engn, Stellenbosch, South Africa.</t>
  </si>
  <si>
    <t>koegelenbergcoetzee@gmail.com</t>
  </si>
  <si>
    <t>SOUTHERN AFRICAN INST INDUSTRIAL ENGINEERING</t>
  </si>
  <si>
    <t>PRETORIA</t>
  </si>
  <si>
    <t>UNIV PRETORIA, DEPT INDUSTRIAL SYSTEMS ENGINEERING, PRETORIA, 0001, SOUTH AFRICA</t>
  </si>
  <si>
    <t>1012-277X</t>
  </si>
  <si>
    <t>2224-7890</t>
  </si>
  <si>
    <t>S AFR J IND ENG</t>
  </si>
  <si>
    <t>S. Afr. J. Ind. Eng.</t>
  </si>
  <si>
    <t>10.7166/34-3-2951</t>
  </si>
  <si>
    <t>Engineering, Industrial</t>
  </si>
  <si>
    <t>GY6R5</t>
  </si>
  <si>
    <t>WOS:001156280400010</t>
  </si>
  <si>
    <t>Massahi, M; Mahootchi, M</t>
  </si>
  <si>
    <t>Massahi, Mahdi; Mahootchi, Masoud</t>
  </si>
  <si>
    <t>A deep Q-learning based algorithmic trading system for commodity futures markets</t>
  </si>
  <si>
    <t>Algorithmic trading; Commodity futures market; Deep Q-learning; Double Deep Q-learning; Market simulator</t>
  </si>
  <si>
    <t>HIGH-FREQUENCY; STRATEGIES; GP</t>
  </si>
  <si>
    <t>Nowadays, investors seek more sophisticated decision-making tools that maximize their profit from investing in the financial markets by suitably determining the optimal position, trading time, price, and volume. This paper proposes a novel intraday algorithmic trading system for volatile commodity futures markets based on a Deep Q-network (DQN) algorithm and its robust double-version (DDQN). The higher volatility, leverage property, and more liquidity in futures contracts give investors more opportunity to take advantage of speculative behaviors with a relatively small amount of capital; however, the volatility brings more difficulties in the learning phase. As an essential prerequisite to training and evaluating any trading algorithm in the futures market, we develop a simulator to replicate a real futures exchange market environment that executes recommended trading signals by handling the clearing and margin management and the pre-order checking mechanisms. Moreover, this study provides a new definition of the continuous state and action spaces that match the futures market's characteristics. To address the curse of dimensionality, we utilize a multi-agent architecture equipped with the Gated Recurrent Unit (GRU) networks to approximate the Q-values functions. The experimental results demonstrate that implementing the proposed trading algorithms (especially the DDQN) into the actual intraday data of gold coin futures contracts significantly outperforms the benchmarks in terms of return, risk, and risk-adjusted return.</t>
  </si>
  <si>
    <t>[Massahi, Mahdi; Mahootchi, Masoud] Amirkabir Univ Technol, Dept Ind Engn &amp; Management Syst, 424 Hafez Ave, Tehran, Iran</t>
  </si>
  <si>
    <t>Amirkabir University of Technology</t>
  </si>
  <si>
    <t>Mahootchi, M (corresponding author), Amirkabir Univ Technol, Dept Ind Engn &amp; Management Syst, 424 Hafez Ave, Tehran, Iran.</t>
  </si>
  <si>
    <t>m.massahi@aut.ac.ir; mmahootchi@aut.ac.ir</t>
  </si>
  <si>
    <t>; Massahi, Mahdi/JQJ-0984-2023</t>
  </si>
  <si>
    <t>Massahi, Mahdi/0000-0002-2697-5805; Mahootchi, Masoud/0000-0002-7402-2750</t>
  </si>
  <si>
    <t>MAR 1</t>
  </si>
  <si>
    <t>10.1016/j.eswa.2023.121711</t>
  </si>
  <si>
    <t>W0JM8</t>
  </si>
  <si>
    <t>WOS:001088578800001</t>
  </si>
  <si>
    <t>Arumugam, D</t>
  </si>
  <si>
    <t>Arumugam, Devika</t>
  </si>
  <si>
    <t>Algorithmic trading: Intraday profitability and trading behavior</t>
  </si>
  <si>
    <t>ECONOMIC MODELLING</t>
  </si>
  <si>
    <t>Algorithmic trading; High-frequency trading; Profitability; Intraday trading; High-frequency finance</t>
  </si>
  <si>
    <t>FOREIGN-CURRENCY FUTURES; MARKET; SPECULATION; VOLATILITY</t>
  </si>
  <si>
    <t>This study examines the intraday profitability and interactions among Buy-side Algorithmic Traders (BATs), High-Frequency Traders (HFTs) and Non-Algorithmic Traders (NATs). When all trades are considered, ATs gain, and NATs lose. Demanding liquidity benefits all traders, with BATs outperforming HFTs. HFTs and NATs lose while providing liquidity, but BATs gain. Intraday timing efficiency increases NATs' trading but not ATs'. Market volatility triggers opposing trading behaviors; As volatility increases, BATs retreat while HFTs intensify trading, possibly driven by opposing hedging and speculative motives, respectively. BATs and HFTs exhibit within-group positive probabilities with their order imbalances. An increase in BATs' order imbalance decreases the likelihood of HFTs' trading.</t>
  </si>
  <si>
    <t>[Arumugam, Devika] Indian Inst Management Indore, Indore, India</t>
  </si>
  <si>
    <t>Indian Institute of Management (IIM System); Indian Institute of Management Indore</t>
  </si>
  <si>
    <t>Arumugam, D (corresponding author), Indian Inst Management Indore, Indore, India.</t>
  </si>
  <si>
    <t>devikaa@iimidr.ac.in</t>
  </si>
  <si>
    <t>Arumugam, Devika/0000-0003-2252-1176</t>
  </si>
  <si>
    <t>0264-9993</t>
  </si>
  <si>
    <t>1873-6122</t>
  </si>
  <si>
    <t>ECON MODEL</t>
  </si>
  <si>
    <t>Econ. Model.</t>
  </si>
  <si>
    <t>10.1016/j.econmod.2023.106521</t>
  </si>
  <si>
    <t>U1GW4</t>
  </si>
  <si>
    <t>WOS:001082367600001</t>
  </si>
  <si>
    <t>Huang, YL; Zhou, CJ; Cui, K; Lu, XP</t>
  </si>
  <si>
    <t>Huang, Yuling; Zhou, Chujin; Cui, Kai; Lu, Xiaoping</t>
  </si>
  <si>
    <t>A multi-agent reinforcement learning framework for optimizing financial trading strategies based on TimesNet</t>
  </si>
  <si>
    <t>Deep reinforcement learning; Multi-agent reinforcement learning; TimesNet; Multi-scale CNN; Algorithmic trading</t>
  </si>
  <si>
    <t>An increasing number of studies have shown the effectiveness of using deep reinforcement learning to learn profitable trading strategies from financial market data. However, a single-agent model is not sufficient to handle complex financial scenarios. To address this problem, a novel approach called Multi-Agent Double Deep Q-Network (Later called MADDQN) is proposed in this study, which reasonably balances the pursuit of maximum revenue and the avoidance of risk under the multi-agent reinforcement learning framework by innovatively employing two different agents represented respectively by two time-series feature extraction networks, TimesNet, and the Multi-Scale Convolutional Neural Network. Furthermore, to achieve a more generalized model suitable for different underlying assets, a mixed dataset containing three major U.S. stock indexes is collected. And the proposed model has been pre-trained in this dataset and subsequently refined for the specified asset. The results from experiments on five different stock indices show that the proposed MADDQN has an average cumulative return of 23.08%, outperforming the other baseline methods. Besides, the multi-agent model demonstrates its advantage in balancing the risk and revenue, in comparison with the single-agent models. Additionally, The generalization experiments confirm that the proposed MADDQN method after pre-training in the proposed mixed dataset could be stably transferred to the other underlying assets with a refinement. These findings indicate that the proposed framework not only achieves good performance in complex financial market environments but also is able to generalize robustly across different scenarios in various markets.</t>
  </si>
  <si>
    <t>[Huang, Yuling; Zhou, Chujin; Cui, Kai; Lu, Xiaoping] Macau Univ Sci &amp; Technol, Sch Comp Sci &amp; Engn, Taipa, Macao, Peoples R China</t>
  </si>
  <si>
    <t>2109853gia30003@student.must.edu.mo; 3220002751@student.must.edu.mo; 2109853nia30001@student.must.edu.mo; xplu@must.edu.mo</t>
  </si>
  <si>
    <t>Kai, Cui/0000-0003-3399-848X; Lu, Xiao-Ping/0000-0002-2363-4175; Huang, Yuling/0000-0002-3992-9744</t>
  </si>
  <si>
    <t>Faculty Research Grants Macau University of Science and Technology [FRG-22-001-INT]; Science and Technology Development Fund, Macau SAR [0096/2022/A]</t>
  </si>
  <si>
    <t>Faculty Research Grants Macau University of Science and Technology; Science and Technology Development Fund, Macau SAR</t>
  </si>
  <si>
    <t>This work is supported in part by the Faculty Research Grants Macau University of Science and Technology (Project no. FRG-22-001-INT) , and the Science and Technology Development Fund, Macau SAR (File no. 0096/2022/A) .</t>
  </si>
  <si>
    <t>B</t>
  </si>
  <si>
    <t>10.1016/j.eswa.2023.121502</t>
  </si>
  <si>
    <t>T9ZD4</t>
  </si>
  <si>
    <t>WOS:001081484700001</t>
  </si>
  <si>
    <t>Huang, Z; Li, N; Mei, WL; Gong, WY</t>
  </si>
  <si>
    <t>Huang, Zhen; Li, Ning; Mei, Wenliang; Gong, Wenyong</t>
  </si>
  <si>
    <t>Algorithmic trading using combinational rule vector and deep reinforcement learning</t>
  </si>
  <si>
    <t>APPLIED SOFT COMPUTING</t>
  </si>
  <si>
    <t>Algorithmic trading; Combinational rule vectors; Deep reinforcement learning</t>
  </si>
  <si>
    <t>Algorithmic trading rules are widely used in financial markets as technical analysis tools for security trading. However, traditional trading rules are not sufficient to make a trading decision. In this paper, we propose a new algorithmic trading method called CR-DQN, which incorporates deep Q-learning with two popular trading rules: moving average (MA) and trading range break-out (TRB). The input of deep Q-learning is combinational rule vectors, whose component is a linear combination of 140 rules produced by MA and TRB with different parameters. Due to non-stationary characteristics, we devise a reward driven combination weight updating scheme to generate combinational rule vectors, which can capture intrinsic features of financial data. Since the sparse reward exists in CR-DQN, we design a piecewise reward function which shows great potential in the experiments. Taking combinational rule vectors as input, the LSTM based Deep Q-learning network is used to learn an optimal algorithmic trading strategy. We apply our model to both Chinese and non-Chinese stock markets, and CR-DQN exhibits the best performance on a variety of evaluation criteria compared to many other approaches, demonstrating the effectiveness of the proposed method.(c) 2023 Elsevier B.V. All rights reserved.</t>
  </si>
  <si>
    <t>[Huang, Zhen; Li, Ning; Gong, Wenyong] Jinan Univ, Dept Math, Guangzhou, Peoples R China; [Mei, Wenliang] CHN Energy Investment Grp Co LTD, Beijing, Peoples R China</t>
  </si>
  <si>
    <t>Jinan University</t>
  </si>
  <si>
    <t>Gong, WY (corresponding author), Jinan Univ, Dept Math, Guangzhou, Peoples R China.</t>
  </si>
  <si>
    <t>gongwenyong@jnu.edu.cn</t>
  </si>
  <si>
    <t>Li, Ning/GXF-1631-2022; Zhen, Huang/IUP-6585-2023</t>
  </si>
  <si>
    <t>Zhen, Huang/0009-0002-5525-1168</t>
  </si>
  <si>
    <t>Guangdong Basic and Applied Basic Research Foundation, China [2022A1515011538]</t>
  </si>
  <si>
    <t>Guangdong Basic and Applied Basic Research Foundation, China</t>
  </si>
  <si>
    <t>This work was supported by the Guangdong Basic and Applied Basic Research Foundation, China (No. 2022A1515011538) .</t>
  </si>
  <si>
    <t>1568-4946</t>
  </si>
  <si>
    <t>1872-9681</t>
  </si>
  <si>
    <t>APPL SOFT COMPUT</t>
  </si>
  <si>
    <t>Appl. Soft. Comput.</t>
  </si>
  <si>
    <t>10.1016/j.asoc.2023.110802</t>
  </si>
  <si>
    <t>T1YP3</t>
  </si>
  <si>
    <t>WOS:001076011700001</t>
  </si>
  <si>
    <t>Huang, YL; Lu, XP; Zhou, CJ; Song, YL</t>
  </si>
  <si>
    <t>Huang, Yuling; Lu, Xiaoping; Zhou, Chujin; Song, Yunlin</t>
  </si>
  <si>
    <t>DADE-DQN: Dual Action and Dual Environment Deep Q-Network for Enhancing Stock Trading Strategy</t>
  </si>
  <si>
    <t>deep reinforcement learning; mutual information; deep learning; algorithmic trading</t>
  </si>
  <si>
    <t>Deep reinforcement learning (DRL) has attracted strong interest since AlphaGo beat human professionals, and its applications in stock trading are widespread. In this paper, an enhanced stock trading strategy called Dual Action and Dual Environment Deep Q-Network (DADE-DQN) for profit and risk reduction is proposed. Our approach incorporates several key highlights. First, to achieve a better balance between exploration and exploitation, a dual-action selection and dual-environment mechanism are incorporated into our DQN framework. Second, our approach optimizes the utilization of storage transitions by utilizing independent replay memories and performing dual mini-batch updates, leading to faster convergence and more efficient learning. Third, a novel deep network structure that incorporates Long Short-Term Memory (LSTM) and attention mechanisms is introduced, thereby improving the network's ability to capture essential features and patterns. In addition, an innovative feature selection method is presented to efficiently enhance the input data by utilizing mutual information to identify and eliminate irrelevant features. Evaluation on six datasets shows that our DADE-DQN algorithm outperforms multiple DRL-based strategies (TDQN, DQN-Pattern, DQN-Vanilla) and traditional strategies (B &amp; H, S &amp; H, MR, TF). For example, on the KS11 dataset, the DADE-DQN strategy has achieved an impressive cumulative return of 79.43% and a Sharpe ratio of 2.21, outperforming all other methods. These experimental results demonstrate the performance of our approach in enhancing stock trading strategies.</t>
  </si>
  <si>
    <t>[Huang, Yuling; Lu, Xiaoping; Zhou, Chujin] Macau Univ Sci &amp; Technol, Sch Comp Sci &amp; Engn, Taipa, Macao, Peoples R China; [Song, Yunlin] Macau Univ Sci &amp; Technol, Fac Innovat Engn, Dept Engn Sci, Macau, Peoples R China</t>
  </si>
  <si>
    <t>Macau University of Science &amp; Technology; Macau University of Science &amp; Technology</t>
  </si>
  <si>
    <t>2109853gia30003@student.must.edu.mo; xplu@must.edu.mo; 3220002751@student.must.edu.mo; ylsong@must.edu.mo</t>
  </si>
  <si>
    <t>Huang, Yuling/0000-0002-3992-9744; Lu, Xiao-Ping/0000-0002-2363-4175</t>
  </si>
  <si>
    <t>The authors would like to express the appreciation to Zhen Guo, a student at the School of Computer Science and Engineering, Macau University of Science and Technology. His insightful inputs and suggestions have significantly enriched the content of this p; Macau University of Science and Technology</t>
  </si>
  <si>
    <t>The authors would like to express the appreciation to Zhen Guo, a student at the School of Computer Science and Engineering, Macau University of Science and Technology. His insightful inputs and suggestions have significantly enriched the content of this paper.</t>
  </si>
  <si>
    <t>Gross-peteranlage 5, CH-4052 BASEL, SWITZERLAND</t>
  </si>
  <si>
    <t>10.3390/math11173626</t>
  </si>
  <si>
    <t>R1JG7</t>
  </si>
  <si>
    <t>WOS:001061968200001</t>
  </si>
  <si>
    <t>Majidi, N; Shamsi, M; Marvasti, F</t>
  </si>
  <si>
    <t>Majidi, Naseh; Shamsi, Mahdi; Marvasti, Farokh</t>
  </si>
  <si>
    <t>Algorithmic trading using continuous action space deep reinforcement learning</t>
  </si>
  <si>
    <t>Algorithmic trading; Stock market prediction; risk management; Deep reinforcement learning; Financial markets</t>
  </si>
  <si>
    <t>Finding a more efficient trading strategy has always been one of the main concerns in financial market trading. In order to create trading strategies that lead to higher profits, historical data must be used. Due to a large amount of financial data and various factors affecting them, algorithmic trading and, more recently, artificial intelligence are employed to overcome the decision-making complexity. This paper aims to introduce a new approach using Twin-Delayed DDPG (TD3) and the daily close price to create a trading strategy. As a continuous action space deep reinforcement learning algorithm, in contrast to the discrete ones, the TD3 provides us with both the number of trading shares and the trading positions. In order to evaluate the performance of the proposed algorithm, the comparison results of our approach and other commonly-used algorithms such as technical analysis, reinforcement learning, supervised learning, stochastic strategies, and deterministic strategies are reported. By employing both position and the number of trading shares, we show that the performance of a trading strategy can be improved in terms of Return and Sharpe ratio.</t>
  </si>
  <si>
    <t>[Majidi, Naseh; Shamsi, Mahdi; Marvasti, Farokh] Sharif Univ Technol, Adv Commun Res Inst ACRI, EE Dept, Multimedia &amp; Signal Proc Lab MSL, Tehran, Iran</t>
  </si>
  <si>
    <t>Sharif University of Technology</t>
  </si>
  <si>
    <t>Shamsi, M (corresponding author), Sharif Univ Technol, Adv Commun Res Inst ACRI, EE Dept, Multimedia &amp; Signal Proc Lab MSL, Tehran, Iran.</t>
  </si>
  <si>
    <t>naseh.majidi@alum.sharif.edu; Mahdi.Shamsi@alum.sharif.edu; marvasti@sharif.edu</t>
  </si>
  <si>
    <t>; Shamsi, Mahdi/KXQ-9828-2024</t>
  </si>
  <si>
    <t>Marvasti, Farokh/0000-0002-4635-8986; Majidi, Naseh/0000-0002-2818-7810;</t>
  </si>
  <si>
    <t>10.1016/j.eswa.2023.121245</t>
  </si>
  <si>
    <t>AUG 2023</t>
  </si>
  <si>
    <t>R7TN1</t>
  </si>
  <si>
    <t>WOS:001066343900001</t>
  </si>
  <si>
    <t>Malik, A</t>
  </si>
  <si>
    <t>Malik, Avinash</t>
  </si>
  <si>
    <t>A comparison of machine learning and econometric models for pricing perpetual Bitcoin futures and their application to algorithmic trading</t>
  </si>
  <si>
    <t>Bitcoin; GARCH; HAR; machine learning; pricing futures contracts; random forest; support vector machine; trading; volatility</t>
  </si>
  <si>
    <t>VOLATILITY</t>
  </si>
  <si>
    <t>Bitcoin (BTC) perpetual futures contracts are highly leveraged speculative trading instruments with daily market trading of $45 Billion. BTC perpetual futures are derivative contracts, which depend upon the underlying BTC SPOT (current) price. Pricing perpetual futures fairly is hard, using traditional arbitrage arguments, because of the volatile nature of the so called funding rate, which is used as the replacement of risk free rate in the Cryptocurrency market. This work presents a novel technique for pricing BTC futures contracts using conditional volatility and mean models. Intra-day high-frequency futures' return volatility and mean are modelled using different ML and econometric techniques. A comparison is made using statistical measures to find the model that best captures the intra-day conditional mean and volatility. Exponential generalized autoregressive conditional heteroskedasticity is shown to be an almost unbiased predictor of intra-day volatility, while a constant autoregressive moving average (0, 0) model best captures the conditional mean of the returns. A market directional high frequency trading algorithm is developed using the volatility and mean models. The algorithm first prices the futures contract at some future point of time using the volatility and mean regression models. Next, the slope between the current futures price and the expected price are used to predict the market direction. A long or short position is taken depending upon the expected market direction movement. Extensive back-testing results show absolute returns of 1500%-8000% depending upon the transaction fees and leverage used. On average, the market direction is predicted correctly 85% of the time by the best model. Finally, the trading technique is market neutral, in that it gives large positive returns, with low SD, in both bull and bear markets.</t>
  </si>
  <si>
    <t>[Malik, Avinash] Univ Auckland, Dept Elect Comp &amp; Software Engn, Auckland, New Zealand</t>
  </si>
  <si>
    <t>University of Auckland</t>
  </si>
  <si>
    <t>Malik, A (corresponding author), Univ Auckland, Dept Elect Comp &amp; Software Engn, Auckland, New Zealand.</t>
  </si>
  <si>
    <t>avinash.malik@auckland.ac.nz</t>
  </si>
  <si>
    <t>Malik, Avinash/0000-0002-7524-8292</t>
  </si>
  <si>
    <t>10.1111/exsy.13414</t>
  </si>
  <si>
    <t>HU8D2</t>
  </si>
  <si>
    <t>Bronze</t>
  </si>
  <si>
    <t>WOS:001042133700001</t>
  </si>
  <si>
    <t>Day, MY; Yang, CY; Ni, Y</t>
  </si>
  <si>
    <t>Day, Min-Yuh; Yang, Ching-Ying; Ni, Yensen</t>
  </si>
  <si>
    <t>Portfolio dynamic trading strategies using deep reinforcement learning</t>
  </si>
  <si>
    <t>SOFT COMPUTING</t>
  </si>
  <si>
    <t>Artificial intelligence; Deep reinforcement learning; Financial technology; Portfolio management; Trading strategy</t>
  </si>
  <si>
    <t>MANAGEMENT; SYSTEM</t>
  </si>
  <si>
    <t>Using the constituent stocks of the iShares MSCI US ESG Select Index ETF, a matrix of technical indicators, returns, and covariance is incorporated to represent the inherent information characteristics of the stock market. In this study, based on the proposed Deep Reinforcement Learning for Portfolio Management on Environmental, Social, and Governance (DRLPMESG) architecture model, investors who use active portfolio management reap the greatest rewards, as the portfolio with 5 stocks performing the best, with an annualized return of 46.58%, a Sharpe ratio of 1.37, and a cumulative return of 115.18%, indicating that the results have the potential to win the market and generate excess profits. In contrast to the efficient market hypothesis, this new understanding of proven effectiveness in obtaining satisfactory rewards would help improve investment strategies for portfolio management. Furthermore, this study proposed that holding 5 stocks in a portfolio can lead to higher returns, laying the foundation for future research on the number of holdings. Moreover, when compared to previous static strategies, this model offering a dynamic strategy may generate a more stable return in the face of market fluctuations.</t>
  </si>
  <si>
    <t>[Day, Min-Yuh; Yang, Ching-Ying] Natl Taipei Univ, Grad Inst Informat Management, Taipei, Taiwan; [Ni, Yensen] Tamkang Univ, Dept Management Sci, 151 Yingzhuan Rd, New Taipei 25137, Taiwan</t>
  </si>
  <si>
    <t>National Taipei University; Tamkang University</t>
  </si>
  <si>
    <t>Ni, Y (corresponding author), Tamkang Univ, Dept Management Sci, 151 Yingzhuan Rd, New Taipei 25137, Taiwan.</t>
  </si>
  <si>
    <t>myday@gm.ntpu.edu.tw; ysni@mail.tku.edu.tw</t>
  </si>
  <si>
    <t>; Day, Min-Yuh/ACQ-3174-2022</t>
  </si>
  <si>
    <t>Ni, Yensen/0000-0003-1980-591X; Day, Min-Yuh/0000-0001-6213-5646</t>
  </si>
  <si>
    <t>Ministry of Science and Technology (MOST), Taiwan [110-2410-H-305-013-MY2]; National Taipei University (NTPU), Taiwan [111-NTPU_ORDA-F-001, 111-NTPU_ORDA-F-003]</t>
  </si>
  <si>
    <t>Ministry of Science and Technology (MOST), Taiwan(Ministry of Science and Technology, Taiwan); National Taipei University (NTPU), Taiwan</t>
  </si>
  <si>
    <t>This research was supported by the Ministry of Science and Technology (MOST), Taiwan [110-2410-H-305-013-MY2] and National Taipei University (NTPU), Taiwan [111-NTPU_ORDA-F-001 and 111-NTPU_ORDA-F-003].</t>
  </si>
  <si>
    <t>1432-7643</t>
  </si>
  <si>
    <t>1433-7479</t>
  </si>
  <si>
    <t>SOFT COMPUT</t>
  </si>
  <si>
    <t>Soft Comput.</t>
  </si>
  <si>
    <t>2023 JUL 30</t>
  </si>
  <si>
    <t>10.1007/s00500-023-08973-5</t>
  </si>
  <si>
    <t>N8JQ2</t>
  </si>
  <si>
    <t>WOS:001039416300002</t>
  </si>
  <si>
    <t>Henrique, BM; Sobreiro, VA; Kimura, H</t>
  </si>
  <si>
    <t>Henrique, Bruno Miranda; Sobreiro, Vinicius Amorim; Kimura, Herbert</t>
  </si>
  <si>
    <t>Practical machine learning: Forecasting daily financial markets directions</t>
  </si>
  <si>
    <t>Financial time series prediction; Machine learning; Stock markets; Developing markets</t>
  </si>
  <si>
    <t>ARTIFICIAL NEURAL-NETWORKS; SUPPORT VECTOR MACHINES; MOVEMENT DIRECTION; PREDICTING STOCK; MODEL; FREQUENCY; FUSION; INTELLIGENCE; ALGORITHM; GA</t>
  </si>
  <si>
    <t>Financial time series prediction has many applications in economics, but producing profitable strategies certainly has a special place among them, a daunting challenge. Statistical and machine learning techniques are intensively researched in the search for a holy grail of stock markets forecasting. However, it is not clear to prospecting researchers how good those popular models are regarding useful predictions on a real scenario. This paper contributes to that discussion, providing decisive evidences contrary to the use of basic out-of-the-box models, specifically Artificial Neural Networks (ANN), Support Vector Machines (SVM), Random Forest (RF) and Naive-Bayes (NB). Results consider optimistic and unreal variables often found in literature, as well as a more close-to-real simulation of the models usage. Specifically, current day closing prices direction forecasting results are contrasted with those on next day forecasts. As expected, when forecasting the current day, accuracy is almost perfect. However, when used to forecast next day closing direction, with a strict data separation policy and without direction or snooping bias, ANN, SVM, RF and NB produce results essentially equal to random guessing. The main achieved result is the demonstration of how a machine learning approach would fare in a support decision system for forecasting short-term future market direction, regardless of the level of market development, considering more than 100 securities in a 10 years period. Consequences for algorithmic trading relate to discouraging usage of the considered models as implemented here. On a more abstract sense, this paper presents more evidence to the Efficient Market Hypothesis (EMH).</t>
  </si>
  <si>
    <t>[Henrique, Bruno Miranda] Univ Brasilia UnB, Brasilia, Brazil; [Sobreiro, Vinicius Amorim; Kimura, Herbert] Univ Brasilia UnB, Dept Management, Brasilia, Brazil</t>
  </si>
  <si>
    <t>Universidade de Brasilia; Universidade de Brasilia</t>
  </si>
  <si>
    <t>Henrique, BM (corresponding author), Univ Brasilia UnB, Brasilia, Brazil.</t>
  </si>
  <si>
    <t>brunomhenrique@hotmail.com</t>
  </si>
  <si>
    <t>Sobreiro, Vinicius/C-4083-2013; Henrique, Bruno/GXG-6480-2022</t>
  </si>
  <si>
    <t>Henrique, Bruno/0000-0002-8008-2987;</t>
  </si>
  <si>
    <t>DEC 15</t>
  </si>
  <si>
    <t>10.1016/j.eswa.2023.120840</t>
  </si>
  <si>
    <t>N8XT8</t>
  </si>
  <si>
    <t>WOS:001039784300001</t>
  </si>
  <si>
    <t>Liu, P</t>
  </si>
  <si>
    <t>Liu, Peng</t>
  </si>
  <si>
    <t>Seeking Better Sharpe Ratio via Bayesian Optimization</t>
  </si>
  <si>
    <t>JOURNAL OF PORTFOLIO MANAGEMENT</t>
  </si>
  <si>
    <t>Developing an excellent quantitative trading strategy to obtain a high Sharpe ratio requires optimizing several parameters at the same time. Example parameters include the window length of a moving average sequence, the choice of trading instruments, and the thresholds used to generate trading signals. Simultaneously optimizing all these parameters to seek a high Sharpe ratio is a daunting and time-consuming task, partly because of the unknown mechanism determining the Sharpe ratio. This article proposes using Bayesian optimization to systematically search for the optimal parameter configuration that leads to a high Sharpe ratio. The author shows that the proposed intelligent search strategy performs better than manual search, a common practice that proves to be inefficient. The author's framework also can easily be extended to other parameter selection tasks in portfolio optimization and risk management.</t>
  </si>
  <si>
    <t>[Liu, Peng] Singapore Management Univ, Quantitat Finance Practice, Singapore, Singapore</t>
  </si>
  <si>
    <t>Singapore Management University</t>
  </si>
  <si>
    <t>Liu, P (corresponding author), Singapore Management Univ, Quantitat Finance Practice, Singapore, Singapore.</t>
  </si>
  <si>
    <t>liupeng@smu.edu.sg</t>
  </si>
  <si>
    <t>liu, peng/0000-0001-8024-4344</t>
  </si>
  <si>
    <t>PAGEANT MEDIA LTD</t>
  </si>
  <si>
    <t>ONE LONDON WALL, LONDON, ENGLAND</t>
  </si>
  <si>
    <t>0095-4918</t>
  </si>
  <si>
    <t>2168-8656</t>
  </si>
  <si>
    <t>J PORTFOLIO MANAGE</t>
  </si>
  <si>
    <t>J. Portf. Manage.</t>
  </si>
  <si>
    <t>GE0K6</t>
  </si>
  <si>
    <t>WOS:001150870400002</t>
  </si>
  <si>
    <t>Martínez, RG; García, MLM; Mateos, JV</t>
  </si>
  <si>
    <t>Martinez, Raul Gomez; Garcia, Maria Luisa Medrano; Mateos, Jaime Veiga</t>
  </si>
  <si>
    <t>Investment strategies based on investors' mood: Better for crypto</t>
  </si>
  <si>
    <t>REVISTA PERSPECTIVA EMPRESARIAL</t>
  </si>
  <si>
    <t>Big data; behavioral finance; investors' mood; artificial intelligence; Google Trends</t>
  </si>
  <si>
    <t>STOCK-MARKET; SPORTS SENTIMENT; PERFORMANCE; RETURNS</t>
  </si>
  <si>
    <t>Objective. Analyze the utility of an algorithmic trading system based on artificial intelligence models that uses Google Trends as predictor of dozens of financial terms, to predict the evolution of S&amp;P 500 index and Bitcoin. Methodology. A trading algorithmic system has been developed that opens a weekly long or short position in S&amp;P 500 and Bitcoin, following the signals issued by an artificial intelligence model that uses Google Tends as predictor for next week market trend. The artificial intelligence models were trained using weekly data from 2013 to 2018 and have been tested in a prospective way from February 2018 to December 2021. Results. Google Trends is a good predictor for global investors' mood. The artificial intelligence algorithmic trading systems tested in a prospective way has been profitable. Trading strategies based on investors' mood have been more accurate and profitable for Bitcoin (beating the evolution of the cryptocurrency) than for S&amp;P 500 (not beating the index). Conclusions. This evidence opens a new field for the investigation of trading systems based on big data instead of Chartism. Although there are many trading systems based on Chartism, there are no artificial intelligence trading systems operating in real market, this investigation could be considered pioneer in this field.</t>
  </si>
  <si>
    <t>[Martinez, Raul Gomez; Garcia, Maria Luisa Medrano] Univ Rey Juan Carlos Madrid, Business Econ, Madrid, Spain; Univ Santiago de Compostela, La Coruna, Spain</t>
  </si>
  <si>
    <t>Universidad Rey Juan Carlos; Universidade de Santiago de Compostela</t>
  </si>
  <si>
    <t>Martínez, RG (corresponding author), Univ Rey Juan Carlos Madrid, Business Econ, Madrid, Spain.</t>
  </si>
  <si>
    <t>gomez.martinez@urjc.es; marialuisa.medrano@urjc.es; jaime.veiga@rai.usc.es</t>
  </si>
  <si>
    <t>MEDRANO, MARIA LUISA/CAG-4780-2022; Gomez-Martinez, Raul/N-3408-2014</t>
  </si>
  <si>
    <t>Medrano, Maria Luisa/0000-0003-1844-1034; Veiga Mateos, Jaime/0000-0002-7139-4743; Gomez-Martinez, Raul/0000-0003-3575-7970</t>
  </si>
  <si>
    <t>CEIPA BUSINESS SCH</t>
  </si>
  <si>
    <t>ANTIOQUIA</t>
  </si>
  <si>
    <t>CL 77 SUR 40165, SABANETA, ANTIOQUIA, 00000, COLOMBIA</t>
  </si>
  <si>
    <t>2389-8186</t>
  </si>
  <si>
    <t>2389-8194</t>
  </si>
  <si>
    <t>REV PERSPECT EMPERSA</t>
  </si>
  <si>
    <t>Rev. Perspect. Empersarial</t>
  </si>
  <si>
    <t>JUL-DEC</t>
  </si>
  <si>
    <t>10.16967/23898186.843</t>
  </si>
  <si>
    <t>XY5M4</t>
  </si>
  <si>
    <t>WOS:001265254100002</t>
  </si>
  <si>
    <t>Huang, Z; Gong, WY; Duan, JW</t>
  </si>
  <si>
    <t>Huang, Zhen; Gong, Wenyong; Duan, Junwei</t>
  </si>
  <si>
    <t>TBDQN: A novel two-branch deep Q-network for crude oil and natural gas futures trading</t>
  </si>
  <si>
    <t>APPLIED ENERGY</t>
  </si>
  <si>
    <t>Algorithmic trading; Oil and natural gas futures; Deep reinforcement learning; TBDQN</t>
  </si>
  <si>
    <t>EFFICIENCY; STRATEGY; RULES</t>
  </si>
  <si>
    <t>Algorithmic trading plays a significant role in the trade of crude oil and natural gas futures. In this paper we propose a novel deep reinforcement learning (DRL) algorithm, dubbed two-branch deep Q-network (TBDQN), to automatically produce consistently profitable and robust trading signals in crude oil and natural gas futures markets. The first branch exploits long-short-term memory (LSTM) module to discover potential features hidden behind many technical indicators; the second branch extracts intrinsic features from futures contracts, trading positions and OHLCV using deep neural network. The extracted features are fused together to form the state vector of Q-leaning. In order to facilitate the training of the TBDQN model learning, we design a novel reward function by incorporating both immediate and long-term rewards. Compared to other popular methods, the proposed algorithm demonstrates excellent performance on the evaluation criteria of annualized return and Sharpe ratio in the oil and gas futures markets, which proves the effectiveness of our method.</t>
  </si>
  <si>
    <t>[Huang, Zhen; Gong, Wenyong] Jinan Univ, Dept Math, Guangzhou, Peoples R China; [Duan, Junwei] Jinan Univ, Coll Informat Sci &amp; Technol, Guangzhou, Peoples R China</t>
  </si>
  <si>
    <t>Jinan University; Jinan University</t>
  </si>
  <si>
    <t>Gong, WY (corresponding author), Jinan Univ, Dept Math, Guangzhou, Peoples R China.;Duan, JW (corresponding author), Jinan Univ, Coll Informat Sci &amp; Technol, Guangzhou, Peoples R China.</t>
  </si>
  <si>
    <t>gongwenyong@jnu.edu.cn; jwduan@jnu.edu.cn</t>
  </si>
  <si>
    <t>Duan, Junwei/KIJ-0405-2024; Zhen, Huang/IUP-6585-2023</t>
  </si>
  <si>
    <t>Acknowledgments This work was supported by the Guangdong Basic and Applied Basic Research Foundation, China (No. 2022A1515011538) .</t>
  </si>
  <si>
    <t>0306-2619</t>
  </si>
  <si>
    <t>1872-9118</t>
  </si>
  <si>
    <t>APPL ENERG</t>
  </si>
  <si>
    <t>Appl. Energy</t>
  </si>
  <si>
    <t>OCT 1</t>
  </si>
  <si>
    <t>10.1016/j.apenergy.2023.121321</t>
  </si>
  <si>
    <t>JUN 2023</t>
  </si>
  <si>
    <t>Energy &amp; Fuels; Engineering, Chemical</t>
  </si>
  <si>
    <t>Energy &amp; Fuels; Engineering</t>
  </si>
  <si>
    <t>L5UY9</t>
  </si>
  <si>
    <t>WOS:001023927300001</t>
  </si>
  <si>
    <t>Cohen, G</t>
  </si>
  <si>
    <t>Cohen, Gil</t>
  </si>
  <si>
    <t>Technical Analysis in Investing</t>
  </si>
  <si>
    <t>REVIEW OF PACIFIC BASIN FINANCIAL MARKETS AND POLICIES</t>
  </si>
  <si>
    <t>Technical analysis; oscillators; support and resistance; Bollinger bands; linear regression; trend lines</t>
  </si>
  <si>
    <t>TRADING STRATEGIES</t>
  </si>
  <si>
    <t>Technical analysis helps investors to better time their entry and exit from financial asset positions. This methodology relies solely on past information on financial assets price and volumes to predict a financial asset's future price trend. Modern research has established that combined with other sentiment measures such as social media, it can outperform the standard buy and hold strategy. Moreover, it has been documented that novice and professional investors technical analysis in their investing strategy. An experienced investor should combine fundamental analysis and technical analysis for better trading results. Programmers use technical analysis to create algorithmic trading systems that learn and adapt to the changing trading environments and perform trading accordingly without human involvement. There are hundreds of technical tools offered by known trading platforms. investors must use specific tools that fit their trading style and risk adoption. Moreover, different financial assets such as stocks, exchange trade funds (ETFs), cryptocurrency, futures, and commodities demand different sets of tools. Furthermore, investors should use these tools according to the time frame they use for trading. This paper will discuss different technical tools that are used to help traders of different time frames and different financial assets to achieve better returns over the traditional buy and hold strategy.</t>
  </si>
  <si>
    <t>[Cohen, Gil] Western Galilee Coll, Akko, Israel</t>
  </si>
  <si>
    <t>Cohen, G (corresponding author), Western Galilee Coll, Akko, Israel.</t>
  </si>
  <si>
    <t>gilc@wgalil.ac.il</t>
  </si>
  <si>
    <t>cohen, gil/CAA-0988-2022</t>
  </si>
  <si>
    <t>0219-0915</t>
  </si>
  <si>
    <t>1793-6705</t>
  </si>
  <si>
    <t>REV PAC BASIN FINANC</t>
  </si>
  <si>
    <t>Rev. Pac. Basin Financ. Mark. Policies</t>
  </si>
  <si>
    <t>10.1142/S0219091523500133</t>
  </si>
  <si>
    <t>J9VA6</t>
  </si>
  <si>
    <t>WOS:001003845000003</t>
  </si>
  <si>
    <t>Auh, JK; Cho, WH</t>
  </si>
  <si>
    <t>Auh, Jun Kyung; Cho, Wonho</t>
  </si>
  <si>
    <t>Factor-based portfolio optimization</t>
  </si>
  <si>
    <t>Portfolio optimization; Factor model; Algorithmic trading; Machine learning</t>
  </si>
  <si>
    <t>VARIANCE-EFFICIENT PORTFOLIOS; MODEL; SELECTION</t>
  </si>
  <si>
    <t>A parsimonious factor model mitigates idiosyncratic noise in historical data for portfolio optimization. We use market predictors and machine learning to incorporate forward-looking information into expected returns. The combination of the factor model and forward-looking returns improves out-of -sample performance, conforming to the theoretical assumption that the mean and variance correspond to future returns. (c) 2023 Elsevier B.V. All rights reserved.</t>
  </si>
  <si>
    <t>[Auh, Jun Kyung] Yonsei Univ, Sch Business, 50 Yonsei ro, Seoul 03722, South Korea; [Auh, Jun Kyung] Yonsei Univ, Grad Sch Artificial Intelligence, 50 Yonsei ro, Seoul 03722, South Korea; [Cho, Wonho] Sungkyunkwan Univ SKKU, Dept Fintech, 25-2 Sungkyunkwan ro, Seoul, South Korea</t>
  </si>
  <si>
    <t>Yonsei University; Yonsei University; Sungkyunkwan University (SKKU)</t>
  </si>
  <si>
    <t>Auh, JK (corresponding author), Yonsei Univ, Sch Business, 50 Yonsei ro, Seoul 03722, South Korea.;Auh, JK (corresponding author), Yonsei Univ, Grad Sch Artificial Intelligence, 50 Yonsei ro, Seoul 03722, South Korea.</t>
  </si>
  <si>
    <t>junkyung.auh@yonsei.ac.kr; wh.cho@yonsei.ac.kr</t>
  </si>
  <si>
    <t>Cho, Wonho/HMW-0121-2023; CHO, WONHO/HMW-0121-2023</t>
  </si>
  <si>
    <t>CHO, WONHO/0000-0003-4162-4613</t>
  </si>
  <si>
    <t>10.1016/j.econlet.2023.111137</t>
  </si>
  <si>
    <t>J5PY5</t>
  </si>
  <si>
    <t>WOS:001010148200001</t>
  </si>
  <si>
    <t>Culley, AC</t>
  </si>
  <si>
    <t>Culley, Alexander Conrad</t>
  </si>
  <si>
    <t>Insights into UK investment firms' efforts to comply with MiFID II RTS 6 that governs the conduct of algorithmic trading</t>
  </si>
  <si>
    <t>JOURNAL OF FINANCIAL REGULATION AND COMPLIANCE</t>
  </si>
  <si>
    <t>Trading; Brokerage; Algorithms; Capital markets; MIFID II; RTS 6</t>
  </si>
  <si>
    <t>PurposeThe purpose of this paper is to examine the effectiveness of UK investment firms' implementation of the requirements in Commission Delegated Regulation 2017/589 (more commonly known as Regulatory Technical Standard 6 or RTS 6) that govern the conduct of algorithmic trading activities. Design/methodology/approachA qualitative examination of 19 semi-structured interviews with practitioners working for, or with, UK investment firms engaged in algorithmic trading activities. FindingsThe paper finds that practitioners generally have a good understanding of the requirements in RTS 6. Some lack knowledge of algorithms, coding and algorithmic strategies but have used best efforts to implement RTS 6. However, regulatory fatigue, complacency, cost pressures, governance in international groups, overreliance on external knowledge and generous risk parameter calibration threaten to undermine these efforts. Research limitations/implicationsThe study's findings are limited to the participants' insights. Some areas of the RTS 6 regime attracted little comment from participants. Practical implicationsThe paper proposes the introduction of mandatory algorithmic trading qualification requirements for key staff; the lessening of the requirements in RTS 6 for automated executors; and the introduction of a recognised software vendor regime to reduce duplication and improve coordination between market participants that deploy algorithmic trading systems. Originality/valueTo the best of the author's knowledge, the study represents the first qualitative examination of firms' implementation of the algorithmic trading regime in the second Markets in Financial Instruments Directive 2014/65/EU.</t>
  </si>
  <si>
    <t>[Culley, Alexander Conrad] Univ Southampton, Fac Business &amp; Law, Southampton Business Sch, Southampton, Hants, England</t>
  </si>
  <si>
    <t>Solent University; University of Southampton</t>
  </si>
  <si>
    <t>Culley, AC (corresponding author), Univ Southampton, Fac Business &amp; Law, Southampton Business Sch, Southampton, Hants, England.</t>
  </si>
  <si>
    <t>a.c.culley@soton.ac.uk</t>
  </si>
  <si>
    <t>Culley, Alexander Conrad/0000-0002-0560-9443</t>
  </si>
  <si>
    <t>floor 5, Northspring 21-23 Wellington Street, Leeds, W YORKSHIRE, ENGLAND</t>
  </si>
  <si>
    <t>1358-1988</t>
  </si>
  <si>
    <t>1740-0279</t>
  </si>
  <si>
    <t>J FINANC REGUL COMPL</t>
  </si>
  <si>
    <t>J. Financ. Regul. Compliance</t>
  </si>
  <si>
    <t>OCT 27</t>
  </si>
  <si>
    <t>10.1108/JFRC-12-2022-0144</t>
  </si>
  <si>
    <t>U8AY6</t>
  </si>
  <si>
    <t>Green Accepted</t>
  </si>
  <si>
    <t>WOS:000998609200001</t>
  </si>
  <si>
    <t>Li, JQ; Wang, XY; Ahmad, S; Huang, XB; Khan, YA</t>
  </si>
  <si>
    <t>Li, Jiaqi; Wang, Xiaoyan; Ahmad, Saleem; Huang, Xiaobing; Khan, Yousaf Ali</t>
  </si>
  <si>
    <t>Optimization of investment strategies through machine learning</t>
  </si>
  <si>
    <t>HELIYON</t>
  </si>
  <si>
    <t>Algorithmic trading; Economic value-added strategy; Long -short term memory; Machine learning; Moving average convergence; Quantitative stock investment; Stochastic indicators</t>
  </si>
  <si>
    <t>STOCK SELECTION; MODEL; EQUILIBRIUM</t>
  </si>
  <si>
    <t>The main objective of this research is to develop a sustainable stock quantitative investing model based on Machine Learning and Economic Value-Added techniques for optimizing investment strategies. Quantitative stock selection and algorithmic trading are the two features of the model. Principal component analysis and economic value-added criteria are used in quantitative stock model for efficiently stocks selection, which may repeatedly select valuable stocks. Machine learning techniques such as Moving Average Convergence, Stochastic Indicators and Long-Short Term Memory are used in algorithmic trading. One of the first attempts, the Economic Value -Added indicators are used to appraise stocks in this study. Furthermore, the application of EVA in stock selection is exposed. Illustration of the proposed model has been done on United States stock market and finding shows that Long-Short Term Memory (LSTM) networks can more accurately forecast future stock values. The proposed strategy is feasible in all market situations, with a return that is significantly larger than the market return. As a result, the proposed approach can not only assist the market in returning to rational investing, but also assist investors in obtaining significant returns that are both realistic and valuable.</t>
  </si>
  <si>
    <t>[Li, Jiaqi] Univ New South Wales UNSW Sydney, UNSW Business Sch, Sydney, NSW 2052, Australia; [Wang, Xiaoyan] Hebei Vocat Univ Technol &amp; Engn, Accounting Dept, Xingtai 054000, Hebei, Peoples R China; [Ahmad, Saleem] Guangdong Univ Foreign Studies, Sch Business, Guangzhou, Peoples R China; [Huang, Xiaobing] Gannan Normal Univ, Sch Econ, Ganzhou, Peoples R China; [Khan, Yousaf Ali] Hazara Univ Mansehra, Dept Math &amp; Stat, Mansehra, Pakistan</t>
  </si>
  <si>
    <t>University of New South Wales Sydney; Hebei Vocational University of Technology &amp; Engineering; Guangdong University of Foreign Studies; Gannan Normal University; Hazara University</t>
  </si>
  <si>
    <t>Ahmad, S (corresponding author), Guangdong Univ Foreign Studies, Sch Business, Guangzhou, Peoples R China.</t>
  </si>
  <si>
    <t>saleem.marral@gdufs.edu.cn; yousaf_hu@yahoo.com</t>
  </si>
  <si>
    <t>LI, Jiaqi/GNH-2108-2022; Wang, Xiaoyan/IQU-1588-2023; Khan, Yousaf/GYA-4160-2022</t>
  </si>
  <si>
    <t>Li, Jiaqi/0009-0003-8043-334X; Ahmad, Saleem/0000-0002-4620-0724</t>
  </si>
  <si>
    <t>CELL PRESS</t>
  </si>
  <si>
    <t>CAMBRIDGE</t>
  </si>
  <si>
    <t>50 HAMPSHIRE ST, FLOOR 5, CAMBRIDGE, MA 02139 USA</t>
  </si>
  <si>
    <t>2405-8440</t>
  </si>
  <si>
    <t>Heliyon</t>
  </si>
  <si>
    <t>e16155</t>
  </si>
  <si>
    <t>10.1016/j.heliyon.2023.e16155</t>
  </si>
  <si>
    <t>O2NZ8</t>
  </si>
  <si>
    <t>WOS:001042252200001</t>
  </si>
  <si>
    <t>Gradzki, P; Wójcik, P</t>
  </si>
  <si>
    <t>Gradzki, Przemyslaw; Wojcik, Piotr</t>
  </si>
  <si>
    <t>Is attention all you need for intraday Forex trading?</t>
  </si>
  <si>
    <t>algorithmic investment strategies; convolutional neural networks; financial forecasting; Forex; machine learning; ResNet; self-attention; Transformer</t>
  </si>
  <si>
    <t>The main objective of this paper is to analyse whether the Transformer neural network, which has become one of the most influential algorithms in Artificial Intelligence over the last few years, exhibits predictive capabilities for high-frequency Forex data. The prediction task is to classify short-term Forex movements for six currency pairs and five different time intervals from 60 to 720 min. We find that the Transformer exhibits high predictive power in the context of intraday Forex trading. This performance is slightly better than for the carefully selected benchmark - ResNet-LSTM, which currently is a state-of-the-art algorithm. Since intraday Forex trading based on deep learning models is largely unexplored, we offer insight on which currency pair and time interval are amenable to devising a profitable trading strategy. We also show that high predictive accuracy can be misleading in real world trading for short time intervals, as models trained on OHLC data tend to report the highest accuracy when the spread cost is the highest. This renders assessment based on typical machine learning metrics overly optimistic. Therefore, it is critical to backtest frequent intraday Forex trading strategies with realistic cost assumptions, which is rarely the case in empirical literature. Lastly, sensitivity analysis shows that the length of the time interval used for training does not play a critical role in the Transformer's predictive capabilities, whereas features derived from technical analysis are essential.</t>
  </si>
  <si>
    <t>[Gradzki, Przemyslaw; Wojcik, Piotr] Univ Warsaw, Fac Econ Sci, Warsaw, Poland</t>
  </si>
  <si>
    <t>University of Warsaw</t>
  </si>
  <si>
    <t>Gradzki, P (corresponding author), Univ Warsaw, Fac Econ Sci, Ul Dluga 44-50, PL-00241 Warsaw, Poland.</t>
  </si>
  <si>
    <t>p.gradzki@uw.edu.pl</t>
  </si>
  <si>
    <t>; Wójcik, Piotr/E-8094-2015</t>
  </si>
  <si>
    <t>Wojcik, Piotr/0000-0003-1853-8784; Gradzki, Przemyslaw/0000-0001-8803-7614;</t>
  </si>
  <si>
    <t>COST Action [CA19130]</t>
  </si>
  <si>
    <t>COST Action(European Cooperation in Science and Technology (COST))</t>
  </si>
  <si>
    <t>COST Action CA19130-Fintech and ArtificialIntelligence in Finance-Toward a transparent financial industry</t>
  </si>
  <si>
    <t>10.1111/exsy.13317</t>
  </si>
  <si>
    <t>FA4I3</t>
  </si>
  <si>
    <t>WOS:000975264300001</t>
  </si>
  <si>
    <t>Aitken, M; Cumming, D; Zhan, F</t>
  </si>
  <si>
    <t>Aitken, Michael; Cumming, Douglas; Zhan, Feng</t>
  </si>
  <si>
    <t>Algorithmic trading and market quality: International evidence of the impact of errors in colocation dates</t>
  </si>
  <si>
    <t>JOURNAL OF BANKING &amp; FINANCE</t>
  </si>
  <si>
    <t>High frequency trading; Algorithmic trading; Colocation</t>
  </si>
  <si>
    <t>This paper examines evidence on colocation dates and their impact on market efficiency. International colocation dates can be sourced from a number of avenues including: [1] an 'exchange's news announce-ments and reports, [2] news media, and [3] by direct communication with the officers of an exchange. Boehmer et al. (2021) report colocation dates based on [1] and [2] and do not reference prior work that reports colocation dates that are primarily sourced from [3]. The consequence is that the discrepancies between prior studies and Boehmer et al. (2021) are significant and economically meaningful: the errors average 12.75 months with the largest being 46 months. This paper documents these discrepancies and provides evidence of how these differences in colocation dates matter for evidence of their impact on market efficiency.(c) 2023 The Authors. Published by Elsevier B.V. This is an open access article under the CC BY license ( http://creativecommons.org/licenses/by/4.0/ )</t>
  </si>
  <si>
    <t>[Aitken, Michael] Macquarie Univ, Macquarie Business Sch, 4 Eastern Rd, Sydney, NSW 2109, Australia; [Cumming, Douglas] Florida Atlantic Univ, Coll Business, 777 Glades Rd, Boca Raton, FL 33431 USA; [Zhan, Feng] Univ Western Ontario, DAN Dept Management &amp; Org Studies, London, ON N6A 5C2, Canada; [Cumming, Douglas] Univ Birmingham, Birmingham Business Sch, Univ House,116 Edgbaston Pk Rd, Birmingham B15 2TY, England</t>
  </si>
  <si>
    <t>Macquarie University; State University System of Florida; Florida Atlantic University; Western University (University of Western Ontario); University of Birmingham</t>
  </si>
  <si>
    <t>Cumming, D (corresponding author), Florida Atlantic Univ, Coll Business, 777 Glades Rd, Boca Raton, FL 33431 USA.;Cumming, D (corresponding author), Univ Birmingham, Birmingham Business Sch, Univ House,116 Edgbaston Pk Rd, Birmingham B15 2TY, England.</t>
  </si>
  <si>
    <t>cummingd@fau.edu</t>
  </si>
  <si>
    <t>; Zhan, Feng/AFY-9143-2022; Cumming, Douglas/GYD-3400-2022</t>
  </si>
  <si>
    <t>Aitken, Michael/0000-0002-2693-9409; Zhan, Feng/0000-0002-1190-3817; Cumming, Douglas/0000-0003-4366-6112;</t>
  </si>
  <si>
    <t>0378-4266</t>
  </si>
  <si>
    <t>1872-6372</t>
  </si>
  <si>
    <t>J BANK FINANC</t>
  </si>
  <si>
    <t>J. Bank Financ.</t>
  </si>
  <si>
    <t>10.1016/j.jbankfin.2023.106843</t>
  </si>
  <si>
    <t>F8SH2</t>
  </si>
  <si>
    <t>WOS:000984985600001</t>
  </si>
  <si>
    <t>Fereydooni, A; Mahootchi, M</t>
  </si>
  <si>
    <t>Fereydooni, Ali; Mahootchi, Masoud</t>
  </si>
  <si>
    <t>An algorithmic trading system based on a stacked generalization model and hidden Markov model in the foreign exchange market</t>
  </si>
  <si>
    <t>GLOBAL FINANCE JOURNAL</t>
  </si>
  <si>
    <t>Foreign exchange market; Stacked generalization model; Hidden Markov model; Time series forecasting; Time series clustering</t>
  </si>
  <si>
    <t>NEURAL-NETWORK; TIME-SERIES; ENSEMBLE; COMBINATION; PREDICTION; OIL</t>
  </si>
  <si>
    <t>The Forex market has been one of the most attractive markets to researchers, funds, and traders. Literature shows that a single model algorithm usually cannot perform satisfactorily on the foreign exchange (Forex) time series because of the market's complexity. This study develops an algorithm based on two stacked generalization models consisting of four machine-learning models. First, the optimal lags of features are found using the Fisher discriminant ratio and partial autocorrelation function. Second, one stacked model fits the bullish trends, and the other holds the bearish trends resulting from a hidden Markov model. We reinforce the predictive signals of these models by extracting relationships between currency pairs with correlation and mutual information. Lastly, the proposed algorithm constructs a portfolio based on the strength of signals dependent on correlation and mutual information. As a result, this paper compares the performance of the proposed approach with different states of the model and several established benchmarks regarding return and risk metrics. The outcomes show that the proposed model's added features-such as time series clustering, considering a range of inputs, and internal relationships among different assets-can increase its performance in the Forex market.</t>
  </si>
  <si>
    <t>[Fereydooni, Ali; Mahootchi, Masoud] Amirkabir Univ Technol, Dept Ind Engn &amp; Management Syst, 424 Hafez Ave, Tehran, Iran</t>
  </si>
  <si>
    <t>mmahootchi@aut.ac.ir</t>
  </si>
  <si>
    <t>Fereydooni, Ali/0000-0003-0558-7747</t>
  </si>
  <si>
    <t>1044-0283</t>
  </si>
  <si>
    <t>1873-5665</t>
  </si>
  <si>
    <t>GLOB FINANC J</t>
  </si>
  <si>
    <t>Glob. Financ. J.</t>
  </si>
  <si>
    <t>10.1016/j.gfj.2023.100825</t>
  </si>
  <si>
    <t>F2EG5</t>
  </si>
  <si>
    <t>WOS:000980522800001</t>
  </si>
  <si>
    <t>Khurana, SS; Singh, P; Garg, NK</t>
  </si>
  <si>
    <t>Khurana, Surinder Singh; Singh, Parvinder; Garg, Naresh Kumar</t>
  </si>
  <si>
    <t>OG-CAT: A Novel Algorithmic Trading Alternative to Investment in Crypto Market</t>
  </si>
  <si>
    <t>Algorithmic trading; Cryptocurrency; Trading strategy; Optimization; Dollar cost averaging; Blockchain; Bitcoin; Ethereum</t>
  </si>
  <si>
    <t>BLOCKCHAIN</t>
  </si>
  <si>
    <t>Cryptocurrencies have emerged as a good tool for investment/trading in the last decade. The investors have achieved promising gains with the long-term investments made at reasonably good price/time. However, investment in cryptocurrencies is also exposed to extremely high volatility. Due to this, the investment may suffer from a high drawdown as the price may fall. In this work, we proposed optimized Greedy-cost averaging based trading (OG-CAT) a novel trading framework as an alternative to long-term investment in cryptocurrencies. The approach exploits the wavy structure of the price movement of cryptocurrencies, the high volatility of price, and the concept of cost averaging. Furthermore, the parameters of the approach are optimized with the simulated annealing algorithm. The approach is evaluated on the two prominent cryptocurrencies: bitcoin and ethereum. During the evaluation, OG-CAT not only outperformed the buy-and-hold investment approach in terms of profit but also demonstrated a lower drawdown. The profit percentage in the case of trading BTC with OG-CAT is 1.63 times more and the max drawdown is 1.62 times less than compared to the buy-and-hold strategy.</t>
  </si>
  <si>
    <t>[Khurana, Surinder Singh; Singh, Parvinder] Cent Univ Punjab, Dept Comp Sci &amp; Technol, Bathinda, India; [Garg, Naresh Kumar] Maharaja Ranjit Singh Punjab Tech Univ, Dept Comp Sci &amp; Engn, Bathinda, India</t>
  </si>
  <si>
    <t>Central University of Punjab</t>
  </si>
  <si>
    <t>Singh, P (corresponding author), Cent Univ Punjab, Dept Comp Sci &amp; Technol, Bathinda, India.</t>
  </si>
  <si>
    <t>surinder.singh@cup.edu.in; parvinder.singh@cup.edu.in; naresh2834@rediffmail.com</t>
  </si>
  <si>
    <t>Singh, Parvinder/AAM-5012-2021</t>
  </si>
  <si>
    <t>Singh, Parvinder/0000-0001-7258-7769</t>
  </si>
  <si>
    <t>10.1007/s10614-023-10380-9</t>
  </si>
  <si>
    <t>TT0W5</t>
  </si>
  <si>
    <t>WOS:000959264600001</t>
  </si>
  <si>
    <t>Behera, RK; Bala, PK; Rana, NP</t>
  </si>
  <si>
    <t>Behera, Rajat Kumar; Bala, Pradip Kumar; Rana, Nripendra P.</t>
  </si>
  <si>
    <t>Creation of sustainable growth with explainable artificial intelligence: An empirical insight from consumer packaged goods retailers</t>
  </si>
  <si>
    <t>JOURNAL OF CLEANER PRODUCTION</t>
  </si>
  <si>
    <t>Explainable artificial intelligence; Sustainable growth; Sustainable competitive advantage; Information systems business value; Competitive strategy</t>
  </si>
  <si>
    <t>STRUCTURAL EQUATION MODELS; BIG DATA ANALYTICS; COMPETITIVE ADVANTAGE; TECHNOLOGICAL-INNOVATION; STRATEGIC PERFORMANCE; CLEANER PRODUCTION; BUSINESS VALUE; SUPPLY CHAIN; BLACK-BOX; MANAGEMENT</t>
  </si>
  <si>
    <t>Consumer packaged goods retailers can pivot quickly to find new areas of sustainable growth and enable their businesses to compete effectively. Traditionally, they are losing ground to more agile and technologically focused competitors who quickly adapt their operations to shifting market conditions. As a result, such retailers must alter their core technologies. Explainable artificial intelligence is a set of procedures and strategies that allow machine learning algorithms and artificial intelligence models' results and output to understand and trust. In the era of sustainable digitalisation, there is lack of research on the creation of sustainable growth with explainable artificial intelligence. Therefore, this study is undertaken to uncover how consumer packaged goods retailers can create sustainable growth with explainable artificial intelligence by proposing a unique conceptual model. The source data were collected from 310 individuals from consumer packaged goods retailers and the analysis was performed with quantitative research methodology. The findings suggest that explainable artificial intelligence has the potential to be a formidable weapon in the fight for sustainable growth. With the employment of automated machines, the best decisions for sustainable competitive advantage can be made. In addition, explainable artificial intelligence-powered automated wealth management services and algorithmic trading help to make better financial decisions. The theoretical implications argue the explainability of artificial intelligence systems to offer insights for making impactful decisions. The managerial implications highlight the benefits of the adoption of explainable artificial intelligence for sustainable growth, such as increase in trust, complying with legal regulations and providing data-driven actionable analytical insights. Sustainable growth set more re-sponsibility towards customers for profitable future.</t>
  </si>
  <si>
    <t>[Behera, Rajat Kumar] Kalinga Inst Ind Technol KIIT Univ, Sch Comp Engn, KIIT Rd, Bhubaneswar 751024, Odisha, India; [Bala, Pradip Kumar] Indian Inst Management Ranchi, Area Informat Syst &amp; Business Analyt, New Campus,Pundag Nayasarai Rd, Ranchi 835303, Jharkhand, India; [Rana, Nripendra P.] Qatar Univ, Coll Business &amp; Econ, POB 2713, Doha, Qatar</t>
  </si>
  <si>
    <t>Kalinga Institute of Industrial Technology (KIIT); Indian Institute of Management (IIM System); Indian Institute of Management Ranchi; Qatar University</t>
  </si>
  <si>
    <t>Behera, RK (corresponding author), Kalinga Inst Ind Technol KIIT Univ, Sch Comp Engn, KIIT Rd, Bhubaneswar 751024, Odisha, India.</t>
  </si>
  <si>
    <t>rajat_behera@yahoo.com; pkbala@iimranchi.ac.in; nrananp@gmail.com</t>
  </si>
  <si>
    <t>; Rana, Nripendra/ABA-4719-2020</t>
  </si>
  <si>
    <t>Bala, Pradip Kumar/0000-0002-9028-4902; Behera, Rajat Kumar/0000-0001-6634-5579;</t>
  </si>
  <si>
    <t>0959-6526</t>
  </si>
  <si>
    <t>1879-1786</t>
  </si>
  <si>
    <t>J CLEAN PROD</t>
  </si>
  <si>
    <t>J. Clean Prod.</t>
  </si>
  <si>
    <t>MAY 1</t>
  </si>
  <si>
    <t>10.1016/j.jclepro.2023.136605</t>
  </si>
  <si>
    <t>Green &amp; Sustainable Science &amp; Technology; Engineering, Environmental; Environmental Sciences</t>
  </si>
  <si>
    <t>Science &amp; Technology - Other Topics; Engineering; Environmental Sciences &amp; Ecology</t>
  </si>
  <si>
    <t>E0LX7</t>
  </si>
  <si>
    <t>WOS:000972564200001</t>
  </si>
  <si>
    <t>Feng, WJ; Zhang, ZJ</t>
  </si>
  <si>
    <t>Feng, Wenjun; Zhang, Zhengjun</t>
  </si>
  <si>
    <t>Currency exchange rate predictability: The new power of Bitcoin prices</t>
  </si>
  <si>
    <t>JOURNAL OF INTERNATIONAL MONEY AND FINANCE</t>
  </si>
  <si>
    <t>Bitcoin; Exchange rate; Present -value model</t>
  </si>
  <si>
    <t>COMMODITY PRICES; RATE MODELS; SAFE HAVEN; TESTS; FUNDAMENTALS; RISK; CRYPTOCURRENCIES; COINTEGRATION; ACCURACY; MARKETS</t>
  </si>
  <si>
    <t>We show that Bitcoin prices have surprisingly predictive power for nominal currency exchange rates, both in-sample and out-of-sample. The predictability follows from the fact that Bitcoin prices are forward-looking: Bitcoin efficiently incorporates expectations of currency exchange rates and their drivers, as exchange rates serve as a fundamental of Bitcoin. We examine the Bitcoin-based exchange rate prediction model in the autoregres-sive distributed lag (ADL) specification and the error correction specification. Forecasts based on both specifications outperform different benchmarks for some of the exchange rates. The outperformance is most pronounced at the daily horizon using the ADL model. Bitcoin-based forex trading strategies generate Sharpe ratio gains relative to the US risk -free rate and the carry trade. Bitcoin returns incorporate extra knowledge of future interest rate differentials after controlling for lagged exchange rate movements. Our result is inspir-ing for currency market participants, given the well-documented difficulty in exchange rate prediction.(c) 2023 Elsevier Ltd. All rights reserved.</t>
  </si>
  <si>
    <t>[Feng, Wenjun] Beijing Jiaotong Univ, Sch Econ &amp; Management, 3 Shangyuancun, Beijing 100044, Peoples R China; [Zhang, Zhengjun] Univ Wisconsin Madison, Dept Stat, 1300 Univ Ave, Madison, WI 53706 USA</t>
  </si>
  <si>
    <t>Beijing Jiaotong University; University of Wisconsin System; University of Wisconsin Madison</t>
  </si>
  <si>
    <t>Feng, WJ (corresponding author), Beijing Jiaotong Univ, Sch Econ &amp; Management, 3 Shangyuancun, Beijing 100044, Peoples R China.</t>
  </si>
  <si>
    <t>fengwj@bjtu.edu.cn; zjz@stat.wisc.edu</t>
  </si>
  <si>
    <t>Feng, Wenjun/AAB-2842-2020</t>
  </si>
  <si>
    <t>Fundamental Research Funds for the Central Universities [2020RCW002]; China Postdoctoral Science Foundation [2019M660442, 2020T130051]; National Science Foundation [NSF-DMS-2012298]</t>
  </si>
  <si>
    <t>Fundamental Research Funds for the Central Universities(Fundamental Research Funds for the Central Universities); China Postdoctoral Science Foundation(China Postdoctoral Science Foundation); National Science Foundation(National Science Foundation (NSF))</t>
  </si>
  <si>
    <t>Acknowledgements We are grateful to the editor (Menzie David Chinn) and an anonymous referee for highly insightful and valuable sugges- tions, especially the suggestions on the mechanisms of forecastability, the methods to test the mechanisms, and the trading strategies. All errors are our own. Wenjun Feng acknowledges financial support from the Fundamental Research Funds for the Central Universities [grant number 2020RCW002] and the China Postdoctoral Science Foundation [grant numbers 2019M660442, 2020T130051] . Zhengjun Zhang acknowledges financial support from the National Science Foundation [grant number NSF-DMS-2012298] .</t>
  </si>
  <si>
    <t>0261-5606</t>
  </si>
  <si>
    <t>1873-0639</t>
  </si>
  <si>
    <t>J INT MONEY FINANC</t>
  </si>
  <si>
    <t>J. Int. Money Finan.</t>
  </si>
  <si>
    <t>10.1016/j.jimonfin.2023.102811</t>
  </si>
  <si>
    <t>FEB 2023</t>
  </si>
  <si>
    <t>9T7DB</t>
  </si>
  <si>
    <t>WOS:000947183000001</t>
  </si>
  <si>
    <t>Junior, MA; Appiahene, P; Appiah, O; Bombie, CN</t>
  </si>
  <si>
    <t>Ayitey Junior, Michael; Appiahene, Peter; Appiah, Obed; Bombie, Christopher Ninfaakang</t>
  </si>
  <si>
    <t>Forex market forecasting using machine learning: Systematic Literature Review and meta-analysis</t>
  </si>
  <si>
    <t>JOURNAL OF BIG DATA</t>
  </si>
  <si>
    <t>Systematic Literature Review; Forex market; Machine learning; Meta-analysis</t>
  </si>
  <si>
    <t>ARTIFICIAL NEURAL-NETWORK</t>
  </si>
  <si>
    <t>BackgroundWhen you make a forex transaction, you sell one currency and buy another. If the currency you buy increases against the currency you sell, you profit, and you do this through a broker as a retail trader on the internet using a platform known as meta trader. Only 2% of retail traders can successfully predict currency movement in the forex market, making it one of the most challenging tasks. Machine learning and its derivatives or hybrid models are becoming increasingly popular in market forecasting, which is a rapidly developing field.ObjectiveWhile the research community has looked into the methodologies used by researchers to forecast the forex market, there is still a need to look into how machine learning and artificial intelligence approaches have been used to predict the forex market and whether there are any areas that can be improved to allow for better predictions. Our objective is to give an overview of machine learning models and their application in the FX market.MethodThis study provides a Systematic Literature Review (SLR) of machine learning algorithms for FX market forecasting. Our research looks at publications that were published between 2010 and 2021. A total of 60 papers are taken into consideration. We looked at them from two angles: I the design of the evaluation techniques, and (ii) a meta-analysis of the performance of machine learning models utilizing evaluation metrics thus far.ResultsThe results of the analysis suggest that the most commonly utilized assessment metrics are MAE, RMSE, MAPE, and MSE, with EURUSD being the most traded pair on the planet. LSTM and Artificial Neural Network are the most commonly used machine learning algorithms for FX market prediction. The findings also point to many unresolved concerns and difficulties that the scientific community should address in the future.ConclusionBased on our findings, we believe that machine learning approaches in the area of currency prediction still have room for development. Researchers interested in creating more advanced strategies might use the open concerns raised in this work as input.</t>
  </si>
  <si>
    <t>[Ayitey Junior, Michael; Appiahene, Peter; Appiah, Obed; Bombie, Christopher Ninfaakang] Univ Energy &amp; Nat Resources, Sunyani, Ghana</t>
  </si>
  <si>
    <t>Junior, MA (corresponding author), Univ Energy &amp; Nat Resources, Sunyani, Ghana.</t>
  </si>
  <si>
    <t>michaelayiteyjunior@gmail.com</t>
  </si>
  <si>
    <t>Duarte, Miguel/AAL-2732-2021; Appiahene,PhD, Prof. Peter/AAX-2738-2021</t>
  </si>
  <si>
    <t>SPRINGERNATURE</t>
  </si>
  <si>
    <t>CAMPUS, 4 CRINAN ST, LONDON, N1 9XW, ENGLAND</t>
  </si>
  <si>
    <t>2196-1115</t>
  </si>
  <si>
    <t>J BIG DATA-GER</t>
  </si>
  <si>
    <t>J. Big Data</t>
  </si>
  <si>
    <t>JAN 28</t>
  </si>
  <si>
    <t>10.1186/s40537-022-00676-2</t>
  </si>
  <si>
    <t>8H6LI</t>
  </si>
  <si>
    <t>WOS:000921142300003</t>
  </si>
  <si>
    <t>Chen, T</t>
  </si>
  <si>
    <t>Chen, Tao</t>
  </si>
  <si>
    <t>Algorithmic Trading and Post-Earnings-Announcement Drift: A Cross-Country Study</t>
  </si>
  <si>
    <t>INTERNATIONAL JOURNAL OF ACCOUNTING</t>
  </si>
  <si>
    <t>Algorithmic trading; post-earnings-announcement drift; investor protection; information dissemination; disclosure requirements</t>
  </si>
  <si>
    <t>INVESTOR PROTECTION; INFORMATION-CONTENT; ACCOUNTING INCOME; PRICE DISCOVERY; MARKET; EFFICIENCY; STANDARDS; RETURNS; OPINION; QUALITY</t>
  </si>
  <si>
    <t>The research problem This study investigates whether algorithmic trading matters to post-earnings-announcement drift (PEAD) across 41 countries. Motivation The increasing importance of algorithms has sparked interest in how computer-triggered trades affect the formation of securities prices. Thus, a large body of research has emerged to probe the instantaneous impact of algorithmic trading on price discovery; however, little work explores the role of algorithms in efficient pricing of low-frequency financial statements. In addition, the literature on PEAD always highlights firm-level drivers of this phenomenon, whereas its country-level institutional determinants remain silent. The test hypotheses H-1: Earnings-announcement algorithmic trading does not impact PEAD. H-2: Country-level investor protection does not impact the association between earnings-announcement algorithmic trading and PEAD. H-3: Country-level information dissemination does not impact the association between earnings-announcement algorithmic trading and PEAD. H-4: Country-level disclosure requirements do not impact the association between earnings-announcement algorithmic trading and PEAD. Target population Various stakeholders include market traders, firm managers, regulators, and scholars. Adopted methodology Ordinary Least Square (OLS) Regressions. Analyses We follow Saglam [(2020) Financial Management, 49, 33-67] to measure algorithmic trading using the transaction-level data. Based on a global sample covering 41 markets, we estimate the regression of PEAD on four proxies for algorithmic trading after considering firm-specific controls and fixed effects of country and year. Findings We find a negative and significant association between earnings-announcement algorithmic activity and PEAD. The documented relation retains despite addressing the endogeneity problem. Further analyses indicate that algorithmic participation mitigates investor disagreement, alleviates trader distraction, and reduces market friction, thus facilitating efficient pricing of earnings information. Finally, the impact of algorithmic trading on PEAD is more prominent in countries with stronger investor protection, faster information dissemination, and stricter disclosure requirements.</t>
  </si>
  <si>
    <t>[Chen, Tao] Univ Macau, Fac Business Adm, Dept Finance &amp; Business Econ, Macau, Taipa, Peoples R China</t>
  </si>
  <si>
    <t>Chen, T (corresponding author), Univ Macau, Fac Business Adm, Dept Finance &amp; Business Econ, Macau, Taipa, Peoples R China.</t>
  </si>
  <si>
    <t>torochen@um.edu.mo</t>
  </si>
  <si>
    <t>Chen, Tao/Q-3649-2019</t>
  </si>
  <si>
    <t>Multi-Year Research Grant at the Universityof Macau [MYRG2020-00042-FBA, MYRG2022-00008-FBA]</t>
  </si>
  <si>
    <t>Multi-Year Research Grant at the Universityof Macau</t>
  </si>
  <si>
    <t>Chen acknowledges the financial support from the Multi-Year Research Grant (MYRG2020-00042-FBA, MYRG2022-00008-FBA) at the Universityof Macau. All errors are author's</t>
  </si>
  <si>
    <t>1094-4060</t>
  </si>
  <si>
    <t>2213-3933</t>
  </si>
  <si>
    <t>INT J ACCOUNT</t>
  </si>
  <si>
    <t>Int. J. Account.</t>
  </si>
  <si>
    <t>10.1142/S1094406023500038</t>
  </si>
  <si>
    <t>D0FB1</t>
  </si>
  <si>
    <t>WOS:000918685600003</t>
  </si>
  <si>
    <t>Chakrabarty, B; Pascual, R</t>
  </si>
  <si>
    <t>Chakrabarty, Bidisha; Pascual, Roberto</t>
  </si>
  <si>
    <t>Stock liquidity and algorithmic market making during the COVID-19 crisis</t>
  </si>
  <si>
    <t>COVID-19; Algorithmic trading; Liquidity; Efficiency; Competition</t>
  </si>
  <si>
    <t>EXECUTION COSTS; CROSS-SECTION; FREQUENCY; AUCTION; DEALER</t>
  </si>
  <si>
    <t>Much of the liquidity supply in modern markets comes from algorithmic traders (ATs). Prompted by con-cerns of fragility induced by such voluntary market making, we examine ATs' liquidity-provision role during the COVID-19 crisis. We find that amidst the turmoil as market liquidity declined, ATs did not (disproportionately) withdraw liquidity supply. Stocks with the highest algorithmic trading (AT) experi-enced lower liquidity reduction compared to stocks with the lowest AT activity. High AT stocks did not experience greater reduction in either competition for liquidity provision or price improvements than low AT stocks. Multiple tests indicate that high AT did not associate with any greater deterioration in price efficiency vis-a-vis low AT stocks. Stocks in the industries hardest hit by COVID-19 did not see any less AT competition for liquidity supply or price efficiency than stocks in the least affected ones. Overall, our results allay some concerns that the current levels of AT make markets more susceptible to liquidity withdrawal in times of crises.(c) 2022 Elsevier B.V. All rights reserved.</t>
  </si>
  <si>
    <t>[Chakrabarty, Bidisha] St Louis Univ, Chaifetz Sch Business, St Louis, MO 63103 USA; [Pascual, Roberto] Univ Balear Isl, Palma De Mallorca, Spain</t>
  </si>
  <si>
    <t>Saint Louis University; Universitat de les Illes Balears</t>
  </si>
  <si>
    <t>Chakrabarty, B (corresponding author), St Louis Univ, Chaifetz Sch Business, St Louis, MO 63103 USA.</t>
  </si>
  <si>
    <t>bidisha.chakrabarty@slu.edu</t>
  </si>
  <si>
    <t>; Pascual, Roberto/AAS-2042-2020</t>
  </si>
  <si>
    <t>Pascual, Roberto/0000-0001-8611-9421;</t>
  </si>
  <si>
    <t>Ministerio de Ciencia, Innovacion y Universidades (MCIU); Agencia Estatal de Investigacion (AEI); European Regional Development Funds (ERDF) [ECO2017-86903-P]; Generalitat Valenciana [Prometeo/2017/158]</t>
  </si>
  <si>
    <t>Ministerio de Ciencia, Innovacion y Universidades (MCIU)(Spanish Government); Agencia Estatal de Investigacion (AEI); European Regional Development Funds (ERDF)(European Union (EU)); Generalitat Valenciana(Center for Forestry Research &amp; Experimentation (CIEF))</t>
  </si>
  <si>
    <t>We thank Amy Edwards and Gideon Saar for useful comments on an early version of this paper. Pascual acknowledges the Ministerio de Ciencia, Innovacion y Universidades (MCIU) , the Agencia Estatal de Investigacion (AEI) and the European Regional Development Funds (ERDF) for their support to the project ECO2017-86903-P, and the additional financial support of Generalitat Valenciana Grant Prometeo/2017/158.</t>
  </si>
  <si>
    <t>10.1016/j.jbankfin.2022.106415</t>
  </si>
  <si>
    <t>G6WQ1</t>
  </si>
  <si>
    <t>WOS:000990542300001</t>
  </si>
  <si>
    <t>Cox, J; Woods, D</t>
  </si>
  <si>
    <t>Cox, Justin; Woods, Donovan</t>
  </si>
  <si>
    <t>COVID-19 and market structure dynamics</t>
  </si>
  <si>
    <t>COVID-19 pandemic; NYSE floor close; Algorithmic trading; Hidden liquidity</t>
  </si>
  <si>
    <t>FREQUENCY; ILLIQUIDITY; ORDER</t>
  </si>
  <si>
    <t>We examine the impact of COVID-19 on market structure in the U.S. Specifically, we analyze the impact of both the COVID-19-induced market uncertainty period as well as the suspension of the NYSE floor on trading dynamics such as market fragmentation, algorithmic trading, and hidden liquidity in the market. During both the heightened market uncertainty and NYSE floor suspension periods, we find a significant increase in hidden liquidity yet significant decreases in both algorithmic trading and market fragmenta-tion. However, despite withdrawing from the market during this period, remaining algorithmic traders appear to improve market quality. Our results indicate that COVID-19 had a significant impact on order routing, pre-trade transparency, and automated trading. (c) 2021 Elsevier B.V. All rights reserved.</t>
  </si>
  <si>
    <t>[Cox, Justin] Appalachian State Univ, Boone, NC USA; [Woods, Donovan] Univ North Carolina Wilmington, Wilmington, NC 28403 USA</t>
  </si>
  <si>
    <t>University of North Carolina; Appalachian State University; University of North Carolina; University of North Carolina Wilmington</t>
  </si>
  <si>
    <t>Cox, J (corresponding author), Appalachian State Univ, Boone, NC USA.</t>
  </si>
  <si>
    <t>coxjs2@appstate.edu; woodsdo@uncw.edu</t>
  </si>
  <si>
    <t>10.1016/j.jbankfin.2021.106362</t>
  </si>
  <si>
    <t>G6WM6</t>
  </si>
  <si>
    <t>WOS:000990538700001</t>
  </si>
  <si>
    <t>Aggarwal, N; Panchapagesan, V; Thomas, S</t>
  </si>
  <si>
    <t>Aggarwal, Nidhi; Panchapagesan, Venkatesh; Thomas, Susan</t>
  </si>
  <si>
    <t>When is the order-to-trade ratio fee effective?</t>
  </si>
  <si>
    <t>Algorithmic trading; Financial regulation; Market efficiency; Market liquidity; Financial derivatives</t>
  </si>
  <si>
    <t>STOCK RETURNS; MARKET; LIQUIDITY</t>
  </si>
  <si>
    <t>Regulators use measures such as a fee on high order-to-trade ratio (OTR) to slow down high -frequency trading. Their impact on market quality is, however, mixed. We study a natural experiment in the Indian stock market where such a fee was introduced twice, with differences in motivation and implementation. Using a difference-in-difference approach, we find that the fee decreased OTR and improved market quality when it was imposed on all orders, while it had little effect when it was imposed selectively on some orders. Improvement in liquidity was driven by a reduction in adverse selection costs following lower OTR.</t>
  </si>
  <si>
    <t>[Aggarwal, Nidhi] Indian Inst Management, Udaipur, India; [Panchapagesan, Venkatesh] Indian Inst Management, Bangalore, India; [Thomas, Susan] xKDR Forum, Mumbai, India; [Thomas, Susan] Jindal Global Business Sch, Sonipat, India</t>
  </si>
  <si>
    <t>Indian Institute of Management (IIM System); Indian Institute of Management Udaipur (IIMU); Indian Institute of Management (IIM System); Indian Institute of Management Bangalore; O.P. Jindal Global University</t>
  </si>
  <si>
    <t>Panchapagesan, V (corresponding author), Indian Inst Management, Bangalore, India.</t>
  </si>
  <si>
    <t>nidhi.aggarwal@iimu.ac.in; venky@iimb.ac.in; sthomas.entp@gmail.com</t>
  </si>
  <si>
    <t>Aggarwal, Nidhi/HOH-2082-2023</t>
  </si>
  <si>
    <t>Panchapagesan, Venkatesh/0000-0003-1261-5064</t>
  </si>
  <si>
    <t>NSE-NYU Stern School of Business Initiative</t>
  </si>
  <si>
    <t>We acknowledge the support of the NSE-NYU Stern School of Business Initiative for the Study of Indian Capital Markets. We thank Gideon Saar and an anonymous referee for their comments and suggestions. We also thank the NSE for the use of underlying data, Nanda Kumar at the NSE and officials from SEBI for in-depth discussions, Karan Sehgal for research assistance, Chirag Anand for technological assistance and Yakov Amihud, Jonathan Brogaard, Sugato Chakravarty, R L Shankar, and Pradeep Yadav for their comments and suggestions at various stages and drafts of the paper. The paper has also benefitted from discussions with the participants at the NSE-NYU Indian Financial Markets Conference 2014, 5th Emerging Markets Finance conference, 2014, the 4th Conference on The Industrial Organization of Securities and Derivatives Markets: High Frequency Trading, 2015, the IGIDR-NSE field workshop on financial securities markets, 2017, at International Conference on Market Design and Regulation in the Presence of High Frequency Trading, Hong Kong, 2017, 11th Financial Risks International Forum, 2018, and the IIM Calcutta-NYU Stern India Research Conference in Financial Economics at NYU Stern, 2019. An earlier version of the paper was titled Do regulatory hurdles on algorithmic trading work? The findings and opinions presented in this paper are those of the authors and not of their employers or the NSE or NYU.</t>
  </si>
  <si>
    <t>10.1016/j.finmar.2022.100762</t>
  </si>
  <si>
    <t>8L0JV</t>
  </si>
  <si>
    <t>WOS:000923477900001</t>
  </si>
  <si>
    <t>Breedon, F; Chen, LIS; Ranaldo, A; Vause, N</t>
  </si>
  <si>
    <t>Breedon, Francis; Chen, Louisa; Ranaldo, Angelo; Vause, Nicholas</t>
  </si>
  <si>
    <t>Judgment day: Algorithmic trading around the Swiss franc cap removal</t>
  </si>
  <si>
    <t>JOURNAL OF INTERNATIONAL ECONOMICS</t>
  </si>
  <si>
    <t>Algorithmic trading; Swiss franc; Market liquidity; Price efficiency; Central bank intervention</t>
  </si>
  <si>
    <t>FREQUENCY; MARKET; LIQUIDITY</t>
  </si>
  <si>
    <t>A key issue for decentralised markets like FX is how the market responds to extreme situations. Using data on FX transactions with a precise identification of Algorithmic trading (AT), we find that AT, broadly defined, appears to have contributed to the deterioration of market quality fol-lowing the removal of the cap on the Swiss franc on 15 January 2015 by withdrawing liquidity and generating uninformative volatility. We also find that the Swiss National Bank, after ini-tially stepping aside, played an important role, though more by signalling rather than trading. This perhaps explains why human trading - that could most easily interpret those signals - was important in stabilising the market.Crown Copyright (c) 2022 Published by Elsevier B.V. This is an open access article under the CC BY license (http://creativecommons.org/licenses/by/4.0/).</t>
  </si>
  <si>
    <t>[Breedon, Francis] Queen Mary Univ London, Sch Econ &amp; Finance, London, England; [Chen, Louisa] Univ Sussex, Business Sch, Dept Accounting &amp; Finance, Brighton, England; [Ranaldo, Angelo] Univ St Gallen, St Gallen, Switzerland; [Ranaldo, Angelo] Swiss Finance Inst, Zurich, Switzerland; [Vause, Nicholas] Bank England, London, England</t>
  </si>
  <si>
    <t>University of London; Queen Mary University London; University of Sussex; University of St Gallen; Swiss Finance Institute (SFI); Bank of England</t>
  </si>
  <si>
    <t>Ranaldo, A (corresponding author), Univ St Gallen, St Gallen, Switzerland.;Ranaldo, A (corresponding author), Swiss Finance Inst, Zurich, Switzerland.</t>
  </si>
  <si>
    <t>f.breedon@qmul.ac.uk; l.x.chen@sussex.ac.uk; angelo.ranaldo@unisg.ch; nicholas.vause@bankofengland.co.uk</t>
  </si>
  <si>
    <t>Ranaldo, Angelo/0000-0002-8785-816X</t>
  </si>
  <si>
    <t>0022-1996</t>
  </si>
  <si>
    <t>1873-0353</t>
  </si>
  <si>
    <t>J INT ECON</t>
  </si>
  <si>
    <t>J. Int. Econ.</t>
  </si>
  <si>
    <t>10.1016/j.jinteco.2022.103713</t>
  </si>
  <si>
    <t>8D2ZE</t>
  </si>
  <si>
    <t>Green Submitted, hybrid, Green Accepted, Green Published</t>
  </si>
  <si>
    <t>WOS:000918166700001</t>
  </si>
  <si>
    <t>Ajao, IO; Olayinka, HA; Olugbode, MA; Yaya, OS; Shittu, OI</t>
  </si>
  <si>
    <t>Ajao, Isaac O.; Olayinka, Hammed A.; Olugbode, Moruf A.; Yaya, OlaOluwa S.; Shittu, Olanrewaju I.</t>
  </si>
  <si>
    <t>Long memory cointegration and dynamic connectedness of volatility in US dollar exchange rates, with FOREX portfolio investment strategy</t>
  </si>
  <si>
    <t>exchange rate volatility; Narrow-band frequency domain least squares; long memory cointegration; quantile connectedness; portfolio investment strategy</t>
  </si>
  <si>
    <t>IMPULSE-RESPONSE ANALYSIS; INFERENCE</t>
  </si>
  <si>
    <t>Decisions of central banks on foreign exchange rates are based on the comovement of foreign exchange (FOREX) in mature markets such as US dollar rates to the British pound, euro, Chinese yuan, Japanese yen and Australian dollar. We investigate the long-run movement and dynamic quantile connectedness of volatility among pairs of these exchange rates. The updated residual-based fractional cointegration testing framework using narrow-band frequency domain least squares estimator is used to obtain the residual series for fractional cointegration. Quantile dynamic connectedness framework for volatility spillovers at different market conditions, depicted by quantiles, are used. We find evidence of long memory cointegration in seven pairs of exchange rates involving the previously mentioned currencies. These seven cases also correspond to a higher average index of quantile connectedness, with the effect of connectedness phasing out at higher quantiles and being more visible at lower quantiles. A portfolio investment strategy using optimal portfolio weights and hedge ratios for maintaining the accrued profit at the FOREX market is also presented.</t>
  </si>
  <si>
    <t>[Ajao, Isaac O.] Fed Polytech, Dept Stat, Ekiti, Nigeria; [Olayinka, Hammed A.] Worcester Polytech Inst, Dept Math Sci, Worcester, MA 01609 USA; [Olugbode, Moruf A.] Natl Bur Stat, Ibadan, Nigeria; [Yaya, OlaOluwa S.; Shittu, Olanrewaju I.] Univ Ibadan, Dept Stat, Econ &amp; Financial Stat Unit, Ibadan, Nigeria</t>
  </si>
  <si>
    <t>Worcester Polytechnic Institute; University of Ibadan</t>
  </si>
  <si>
    <t>Olayinka, HA (corresponding author), Worcester Polytech Inst, Dept Math Sci, Worcester, MA 01609 USA.</t>
  </si>
  <si>
    <t>haolayinka@wpi.edu</t>
  </si>
  <si>
    <t>Olayinka, Hammed/JMC-1994-2023; YAYA, OLAOLUWA/N-1615-2019; Shittu, Olanrewaju/AAD-9392-2022; Ajao, Isaac/IYS-3170-2023</t>
  </si>
  <si>
    <t>Olayinka, Hammed/0000-0002-9796-5276; YAYA, OLAOLUWA/0000-0002-7554-3507;</t>
  </si>
  <si>
    <t>10.3934/QFE.2023031</t>
  </si>
  <si>
    <t>DK0R3</t>
  </si>
  <si>
    <t>WOS:001131818000001</t>
  </si>
  <si>
    <t>Arratia, A</t>
  </si>
  <si>
    <t>Koprinska, I; Mignone, P; Guidotti, R; Jaroszewicz, S; Froning, H; Gullo, F; Ferreira, PM; Roqueiro, D; Ceddia, G; Nowaczyk, S; Gama, J; Ribeiro, R; Gavalda, R; Masciari, E; Ras, Z; Ritacco, E; Naretto, F; Theissler, A; Biecek, P; Verbeke, W; Schiele, G; Pernkopf, F; Blott, M; Bordino, I; Danesi, IL; Ponti, G; Severini, L; Appice, A; Andresini, G; Medeiros, I; Graca, G; Cooper, L; Ghazaleh, N; Richiardi, J; Saldana, D; Sechidis, K; Canakoglu, A; Pido, S; Pinoli, P; Bifet, A; Pashami, S</t>
  </si>
  <si>
    <t>Arratia, Argimiro</t>
  </si>
  <si>
    <t>What to Do with Your Sentiments in Finance</t>
  </si>
  <si>
    <t>MACHINE LEARNING AND PRINCIPLES AND PRACTICE OF KNOWLEDGE DISCOVERY IN DATABASES, ECML PKDD 2022, PT II</t>
  </si>
  <si>
    <t>Communications in Computer and Information Science</t>
  </si>
  <si>
    <t>European Conference on Machine Learning and Principles and Practice of Knowledge Discovery in Databases (ECML PKDD)</t>
  </si>
  <si>
    <t>SEP 19-23, 2022</t>
  </si>
  <si>
    <t>Grenoble, FRANCE</t>
  </si>
  <si>
    <t>Sentiment analysis; Algorithmic trading; Portfolio selection; Factor models</t>
  </si>
  <si>
    <t>NEWS</t>
  </si>
  <si>
    <t>This paper presents some practical ideas for making use of financial news-based sentiment indicators in trading, portfolio selection, assets' industry classification and risk management.</t>
  </si>
  <si>
    <t>[Arratia, Argimiro] Univ Politecn Cataluna, Soft Comp Res Grp SOCO, Intelligent Data Sci &amp; Artificial Intelligence Re, Dept Comp Sci, Barcelona, Spain</t>
  </si>
  <si>
    <t>Universitat Politecnica de Catalunya</t>
  </si>
  <si>
    <t>Arratia, A (corresponding author), Univ Politecn Cataluna, Soft Comp Res Grp SOCO, Intelligent Data Sci &amp; Artificial Intelligence Re, Dept Comp Sci, Barcelona, Spain.</t>
  </si>
  <si>
    <t>argimiro@cs.upc.edu</t>
  </si>
  <si>
    <t>Arratia, Argimiro/Q-2397-2018</t>
  </si>
  <si>
    <t>Arratia, Argimiro/0000-0003-1551-420X</t>
  </si>
  <si>
    <t>Programa Estatal de I+D+i Orientado a los Retos de la Sociedad de la AEI [PID2019-104551RB-I00]</t>
  </si>
  <si>
    <t>Programa Estatal de I+D+i Orientado a los Retos de la Sociedad de la AEI</t>
  </si>
  <si>
    <t>Research partially funded by Programa Estatal de I+D+i Orientado a los Retos de la Sociedad de la AEI (Ref.: PID2019-104551RB-I00).</t>
  </si>
  <si>
    <t>1865-0929</t>
  </si>
  <si>
    <t>1865-0937</t>
  </si>
  <si>
    <t>978-3-031-23632-7; 978-3-031-23633-4</t>
  </si>
  <si>
    <t>COMM COM INF SC</t>
  </si>
  <si>
    <t>10.1007/978-3-031-23633-4_2</t>
  </si>
  <si>
    <t>Computer Science, Artificial Intelligence; Computer Science, Information Systems; Computer Science, Interdisciplinary Applications</t>
  </si>
  <si>
    <t>BV0BE</t>
  </si>
  <si>
    <t>WOS:000967761200002</t>
  </si>
  <si>
    <t>Baldacci, B; Bergault, P; Possama, D</t>
  </si>
  <si>
    <t>Baldacci, Bastien; Bergault, Philippe; Possama, Dylan</t>
  </si>
  <si>
    <t>A Mean-Field Game of Market-Making against Strategic Traders\ast</t>
  </si>
  <si>
    <t>market-making; algorithmic trading; mean-field games</t>
  </si>
  <si>
    <t>NASH CERTAINTY EQUIVALENCE; MAJOR PLAYER; LIMIT; MODEL</t>
  </si>
  <si>
    <t>We design a market-making model a`\ la Avellaneda and Stoikov [Quant. Finance, 8 (2008), pp. 217--224] in which the market-takers act strategically, in the sense that they design their trading strategy based on an exogenous trading signal. The market-maker chooses her quotes based on the average market-takers' behavior, modelled through a mean-field interaction. We derive, up to the resolution of a coupled HJB-Fokker-Planck system, the optimal controls of the market-maker and the representative market-taker. This approach is flexible enough to incorporate different behaviors for the market-takers and takes into account the impact of their strategies on the price process.</t>
  </si>
  <si>
    <t>[Baldacci, Bastien] Qualititat Advisory Solut, Bentonville, AR 72712 USA; [Bergault, Philippe] Ecal Polytech, CMAP, Route Saclay, F-91128 Palaiseau, France; [Possama, Dylan] Swiss Fed Inst Technol, Dept Math, CH-8092 Zurich, Switzerland</t>
  </si>
  <si>
    <t>Institut Polytechnique de Paris; Ecole Polytechnique; Swiss Federal Institutes of Technology Domain; ETH Zurich</t>
  </si>
  <si>
    <t>Baldacci, B (corresponding author), Qualititat Advisory Solut, Bentonville, AR 72712 USA.</t>
  </si>
  <si>
    <t>bastien.baldacci.qas@protonmail.com; philippe.bergault@polytechnique.edu; dylan.possamai@math.ethz.ch</t>
  </si>
  <si>
    <t>Possamai, Dylan/A-9976-2018; Possamaï, Dylan/A-9976-2018</t>
  </si>
  <si>
    <t>Possamai, Dylan/0000-0002-9364-0124;</t>
  </si>
  <si>
    <t>10.1137/22M1486492</t>
  </si>
  <si>
    <t>W9ZG0</t>
  </si>
  <si>
    <t>WOS:001095133600005</t>
  </si>
  <si>
    <t>Cartea, A; Sánchez-Betancourt, L</t>
  </si>
  <si>
    <t>Cartea, Alvaro; Sanchez-Betancourt, Leandro</t>
  </si>
  <si>
    <t>Optimal execution with stochastic delay</t>
  </si>
  <si>
    <t>FINANCE AND STOCHASTICS</t>
  </si>
  <si>
    <t>Algorithmic trading; High-frequency trading; Stochastic delay; Latency</t>
  </si>
  <si>
    <t>IMPULSE CONTROL; LIMIT</t>
  </si>
  <si>
    <t>We show how traders use marketable limit orders (MLOs) to liquidate a position over a trading window when there is latency in the marketplace. MLOs are liquidity-taking orders that specify a price limit and are for immediate execution only; however, if the price limit of the MLO precludes it from being filled, the exchange cancels the order. We frame our model as an impulse control problem with stochastic latency where the trader controls the times and the price limits of the MLOs sent to the exchange. We show that impatient liquidity takers submit MLOs that may walk the book (capped by the limit price) to increase the probability of filling the trades. On the other hand, patient liquidity takers use speculative MLOs that are only filled if there has been an advantageous move in prices over the latency period. Patient traders who are fast do not use their speed to hit the quotes they observe, or to finish the execution programme early; they use speed to complete the execution programme with as many speculative MLOs as possible. We use foreign exchange data to implement the random-latency-optimal strategy and to compare it with four benchmarks. For patient traders, the random-latency-optimal strategy outperforms the benchmarks by an amount that is greater than the transaction costs paid by liquidity takers in foreign exchange markets. Around news announcements, the value of the outperformance is between two and ten times the value of the transaction costs. The superiority of the strategy is due to both the speculative MLOs that are filled and the price protection of the MLOs.</t>
  </si>
  <si>
    <t>[Cartea, Alvaro] Univ Oxford, Math Inst, Oxford OX2 6GG, England; [Cartea, Alvaro] Oxford Man Inst Quantitat Finance, Oxford OX2 6ED, England; [Sanchez-Betancourt, Leandro] Kings Coll London, Dept Math, London WC2R 2LS, England</t>
  </si>
  <si>
    <t>University of Oxford; University of Oxford; University of London; King's College London</t>
  </si>
  <si>
    <t>Cartea, A (corresponding author), Univ Oxford, Math Inst, Oxford OX2 6GG, England.;Cartea, A (corresponding author), Oxford Man Inst Quantitat Finance, Oxford OX2 6ED, England.</t>
  </si>
  <si>
    <t>alvaro.cartea@maths.ox.ac.uk; leandro.sanchez-betancourt@kcl.ac.uk</t>
  </si>
  <si>
    <t>Sánchez-Betancourt, Leandro/IUP-0306-2023; Cartea, Alvaro/KVY-1418-2024</t>
  </si>
  <si>
    <t>Cartea, Alvaro/0000-0002-7426-4645; Sanchez-Betancourt, Leandro/0000-0001-6447-7105</t>
  </si>
  <si>
    <t>0949-2984</t>
  </si>
  <si>
    <t>1432-1122</t>
  </si>
  <si>
    <t>FINANC STOCH</t>
  </si>
  <si>
    <t>Financ. Stoch.</t>
  </si>
  <si>
    <t>10.1007/s00780-022-00491-w</t>
  </si>
  <si>
    <t>Business, Finance; Mathematics, Interdisciplinary Applications; Social Sciences, Mathematical Methods; Statistics &amp; Probability</t>
  </si>
  <si>
    <t>7F7NO</t>
  </si>
  <si>
    <t>WOS:000902029800001</t>
  </si>
  <si>
    <t>Chamma, E; Mcgee, A; Gillmann, A; McNallan, I; Mahmoud, M</t>
  </si>
  <si>
    <t>Chamma, Elias; Mcgee, Amber; Gillmann, Austin; McNallan, Isaac; Mahmoud, Mohammed</t>
  </si>
  <si>
    <t>FEASIBLE APPLICATIONS OF QUANTUM COMPUTING IN VARYING FIELDS</t>
  </si>
  <si>
    <t>2023 INTERNATIONAL CONFERENCE ON COMPUTATIONAL SCIENCE AND COMPUTATIONAL INTELLIGENCE, CSCI 2023</t>
  </si>
  <si>
    <t>International Conference on Computational Science and Computational Intelligence</t>
  </si>
  <si>
    <t>International Conference on Computational Science and Computational Intelligence (CSCI)</t>
  </si>
  <si>
    <t>DEC 13-15, 2023</t>
  </si>
  <si>
    <t>Las Vegas, NV</t>
  </si>
  <si>
    <t>Keywords Quantum computing; medicine; finance; cybersecurity; cryptography; high-performance computing; hacking; algorithms; classical computing; threats; privacy; security; encryption; drug discovery; molecular interactions; portfolio optimization; risk management; algorithmic reaading</t>
  </si>
  <si>
    <t>This paper explores the potential impact of quantum computing in several fields, including medicine, finance, cybersecurity, cryptography, high-performance computing and hacking. Quantum computing has the potential to revolutionize these fields by providing significant advancements in processing power, enabling the development of new algorithms and computing methods that were previously impossible with classical computing. The paper explores the potential risks of quantum computing in the context of hacking, as quantum computers can potentially break through existing security systems and create new threats to privacy and security. Quantum computing has the potential to break through current encryption methods and develop new, more secure encryption techniques. High-performance computing can benefit from quantum computing through faster simulations and optimization of complex systems. In the field of medicine, quantum computing can he used to accelerate drug discovery and personalize medicine by simulating molecular interactions at the atomic level. Finally, in finance, quantum computing can be utilized for portfolio optimization, risk management, and algorithmic trading. This paper concludes that quantum computing has immense potential for improving various fields, but it is important to consider the associated risks and challenges. Moreover, there is a need for further research and development in areas such as post-quantum cryptography, algorithm development and cybersecurity. The potential of quantum computing and its intersection with other technologies highlight the long path towards classical computing's maturation.</t>
  </si>
  <si>
    <t>[Chamma, Elias; Mcgee, Amber; Gillmann, Austin; McNallan, Isaac] Bemidji State Univ, Dept Comp Sci, Bemidji, MN 56601 USA; [Mahmoud, Mohammed] Univ Jamestown, Dept Comp Sci, Jamestown, ND USA</t>
  </si>
  <si>
    <t>Minnesota State Colleges &amp; Universities; Bemidji State University</t>
  </si>
  <si>
    <t>Chamma, E (corresponding author), Bemidji State Univ, Dept Comp Sci, Bemidji, MN 56601 USA.</t>
  </si>
  <si>
    <t>elias.chamma@live.bemidjistate.edu; amber.mcgee@live.bemidjistate.edu; austin.gillmann@live.bemidjistate.edu; isaac.mcnallan@live.bemidjistate.edu; prof.mahmoud@uj.edu</t>
  </si>
  <si>
    <t>2769-5670</t>
  </si>
  <si>
    <t>979-8-3503-6151-3; 979-8-3503-7230-4</t>
  </si>
  <si>
    <t>Compu Sci and Comp I</t>
  </si>
  <si>
    <t>10.1109/CSCI62032.2023.00080</t>
  </si>
  <si>
    <t>BX3RC</t>
  </si>
  <si>
    <t>WOS:001283930300163</t>
  </si>
  <si>
    <t>Chen, RB; Li, W; Zhang, ZY; Bao, RH; Harimoto, K; Sun, X</t>
  </si>
  <si>
    <t>Amini, MR; Canu, S; Fischer, A; Guns, T; Novak, PK; Tsoumakas, G</t>
  </si>
  <si>
    <t>Chen, Ruibo; Li, Wei; Zhang, Zhiyuan; Bao, Ruihan; Harimoto, Keiko; Sun, Xu</t>
  </si>
  <si>
    <t>Stock Trading Volume Prediction with Dual-Process Meta-Learning</t>
  </si>
  <si>
    <t>MACHINE LEARNING AND KNOWLEDGE DISCOVERY IN DATABASES, ECML PKDD 2022, PT VI</t>
  </si>
  <si>
    <t>European Conference on Machine Learning and Principles and Practice of Knowledge Discovery in Databases (ECML-PKDD)</t>
  </si>
  <si>
    <t>Salesforce,ASML,Confianceai,Expedia Grp,Google,CEA,Naver Labs,Criteo AI Lab,KNIME,Biomerieux,PythIA,Univ Grenoble Alps,Inria,Persyval 2,Soc Savante Francophone Apprentissage Machine,Normastic,Grenoble Ensimag INP,Litis,Springer,Inst Natl Sci Appliquees Rouen Normandie</t>
  </si>
  <si>
    <t>Volume prediction; Meta-learning; Dual-process</t>
  </si>
  <si>
    <t>Volume prediction is one of the fundamental objectives in the Fintech area, which is helpful for many downstream tasks, e.g., algorithmic trading. Previous methods mostly learn a universal model for different stocks. However, this kind of practice omits the specific characteristics of individual stocks by applying the same set of parameters for different stocks. On the other hand, learning different models for each stock would face data sparsity or cold start problems for many stocks with small capitalization. To take advantage of the data scale and the various characteristics of individual stocks, we propose a dual-process meta-learning method that treats the prediction of each stock as one task under the meta-learning framework. Our method can model the common pattern behind different stocks with a meta-learner, while modeling the specific pattern for each stock across time spans with stock-dependent parameters. Furthermore, we propose to mine the pattern of each stock in the form of a latent variable which is then used for learning the parameters for the prediction module. This makes the prediction procedure aware of the data pattern. Extensive experiments on volume predictions show that our method can improve the performance of various baseline models. Further analyses testify the effectiveness of our proposed meta-learning framework.</t>
  </si>
  <si>
    <t>[Chen, Ruibo; Zhang, Zhiyuan; Sun, Xu] Peking Univ, Beijing, Peoples R China; [Li, Wei] Beijing Language &amp; Culture Univ, Beijing, Peoples R China; [Bao, Ruihan; Harimoto, Keiko] Mizuho Secur Co Ltd, Chiyoda Ku, Tokyo, Japan</t>
  </si>
  <si>
    <t>Peking University; Beijing Language &amp; Culture University</t>
  </si>
  <si>
    <t>Sun, X (corresponding author), Peking Univ, Beijing, Peoples R China.;Bao, RH (corresponding author), Mizuho Secur Co Ltd, Chiyoda Ku, Tokyo, Japan.</t>
  </si>
  <si>
    <t>ruibochen@pku.edu.cn; liweitj47@blcu.edu.cn; zzy1210@pku.edu.cn; ruihan.bao@mizuho-sc.com; keiko.harimoto@mizuho-sc.com; xusun@pku.edu.cn</t>
  </si>
  <si>
    <t>sun, xu/JCN-6491-2023; zhiyuan, zhang/E-5774-2019</t>
  </si>
  <si>
    <t>Mizuho Securities Co., Ltd.</t>
  </si>
  <si>
    <t>Mizuho Securities Co., Ltd.(Kayamori FoundationKayamori Foundation of Informational Science AdvancementMukai Science &amp; Technology FoundationFukuda Foundation for Medical TechnologySENSHIN Medical Research FoundationMizuho Foundation for the Promotion of SciencesInoue Foundation for Science)</t>
  </si>
  <si>
    <t>We thank all the anonymous reviewers for their valuable suggestions. This work is supported by Mizuho Securities Co., Ltd. We sincerely thank Mizuho Securities for the domain expert suggestions and the experiment dataset. Ruihan Bao and Xu Sun are the corresponding authors.</t>
  </si>
  <si>
    <t>978-3-031-26421-4; 978-3-031-26422-1</t>
  </si>
  <si>
    <t>10.1007/978-3-031-26422-1_9</t>
  </si>
  <si>
    <t>BV1UM</t>
  </si>
  <si>
    <t>WOS:000999152800009</t>
  </si>
  <si>
    <t>Christodoulaki, E; Kampouridis, M; Kyropoulou, M</t>
  </si>
  <si>
    <t>Paquete, L</t>
  </si>
  <si>
    <t>Christodoulaki, Eva; Kampouridis, Michael; Kyropoulou, Maria</t>
  </si>
  <si>
    <t>Enhanced Strongly typed Genetic Programming for Algorithmic Trading</t>
  </si>
  <si>
    <t>PROCEEDINGS OF THE 2023 GENETIC AND EVOLUTIONARY COMPUTATION CONFERENCE, GECCO 2023</t>
  </si>
  <si>
    <t>Genetic and Evolutionary Computation Conference (GECCO)</t>
  </si>
  <si>
    <t>JUL 15-19, 2023</t>
  </si>
  <si>
    <t>Lisbon, PORTUGAL</t>
  </si>
  <si>
    <t>Assoc Comp Machinery,ACM, Special Interest Grp Genet &amp; Evolutionary Computat</t>
  </si>
  <si>
    <t>This paper proposes a novel strongly typed Genetic Programming (STGP) algorithm that combines Technical (TA) and Sentiment analysis (SA) indicators to produce trading strategies. While TA and SA have been successful when used individually, their combination has not been considered extensively. Our proposed STGP algorithm has a novel fitness function, which rewards not only a tree's trading performance, but also the trading performance of its TA and SA subtrees. To achieve this, the fitness function is equal to the sum of three components: the fitness function for the complete tree, the fitness function of the TA subtree, and the fitness function of the SA subtree. In doing so, we ensure that the evolved trees contain profitable trading strategies that take full advantage of both technical and sentiment analysis. We run experiments on 35 international stocks and compare the STGP's performance to four other GP algorithms, as well as multilayer perceptron, support vector machines, and buy and hold. Results show that the proposed GP algorithm statistically and significantly outperforms all benchmarks and it improves the financial performance of the trading strategies produced by other GP algorithms by up to a factor of two for the median rate of return.</t>
  </si>
  <si>
    <t>[Christodoulaki, Eva; Kampouridis, Michael; Kyropoulou, Maria] Univ Essex, Sch Comp Sci &amp; Elect Engn, Wivenhoe Pk, Essex, England</t>
  </si>
  <si>
    <t>Christodoulaki, E (corresponding author), Univ Essex, Sch Comp Sci &amp; Elect Engn, Wivenhoe Pk, Essex, England.</t>
  </si>
  <si>
    <t>ec19888@essex.ac.uk; mkampo@essex.ac.uk; maria.kyropoulou@essex.ac.uk</t>
  </si>
  <si>
    <t>Christodoulaki, Eva/0000-0003-0099-6111; Kampouridis, Michael/0000-0003-0047-7565</t>
  </si>
  <si>
    <t>979-8-4007-0119-1</t>
  </si>
  <si>
    <t>10.1145/3583131.3590359</t>
  </si>
  <si>
    <t>Computer Science, Artificial Intelligence; Computer Science, Information Systems</t>
  </si>
  <si>
    <t>BV4HS</t>
  </si>
  <si>
    <t>Bronze, Green Accepted</t>
  </si>
  <si>
    <t>WOS:001031455100118</t>
  </si>
  <si>
    <t>Daluiso, R; Pinciroli, M; Trapletti, M; Vittori, E</t>
  </si>
  <si>
    <t>Daluiso, Roberto; Pinciroli, Marco; Trapletti, Michele; Vittori, Edoardo</t>
  </si>
  <si>
    <t>CVA Hedging with Reinforcement Learning</t>
  </si>
  <si>
    <t>PROCEEDINGS OF THE 4TH ACM INTERNATIONAL CONFERENCE ON AI IN FINANCE, ICAIF 2023</t>
  </si>
  <si>
    <t>4th ACM International Conference on AI in Finance (ICAIF)</t>
  </si>
  <si>
    <t>NOV 27-29, 2023</t>
  </si>
  <si>
    <t>Brooklyn, NY</t>
  </si>
  <si>
    <t>deep hedging; risk aversion; reinforcement learning; credit valuation adjustment; foreign exchange; transaction costs; model misspecification</t>
  </si>
  <si>
    <t>MODEL</t>
  </si>
  <si>
    <t>This work considers the problem of a trader who must manage the Credit Valuation Adjustment (CVA) of a derivative, defined as the risk-neutral expectation of losses incurred if the counterparty of the derivative defaults. CVA can be regarded as a hybrid product, one of the most complex actively managed by a trading desk. Standard delta hedging based on sensitivities is not completely satisfactory for this product, because it ignores trading costs and jump-to-default risk while introducing unavoidable simplifications in the pricing model. In this paper we use risk-averse Reinforcement Learning to learn a superior hedging strategy compared to the standard delta hedging approach. Specifically, we generalize risk-averse Reinforcement Learning to stochastic horizons, to be compatible with counterparty defaults, and we introduce a realistic framework for the mechanics of the hedger's portfolio in which the data generating process of the underlying risk drivers can be inconsistent with the risk-neutral laws used to price the CVA and the hedging instruments. The potential of the proposed approach is investigated empirically by numerical examples on hedging the CVA of a forex forward.</t>
  </si>
  <si>
    <t>[Daluiso, Roberto; Pinciroli, Marco; Trapletti, Michele; Vittori, Edoardo] Intesa Sanpaolo, Turin, Italy</t>
  </si>
  <si>
    <t>Intesa Sanpaolo Bank</t>
  </si>
  <si>
    <t>Daluiso, R (corresponding author), Intesa Sanpaolo, Turin, Italy.</t>
  </si>
  <si>
    <t>roberto.daluiso@intesasanpaolo.com; marco.pinciroli@intesasanpaolo.com; michele.trapletti@intesasanpaolo.com; edoardo.vittori@intesasanpaolo.com</t>
  </si>
  <si>
    <t>Vittori, Edoardo/0000-0003-4648-1797; Trapletti, Michele/0009-0001-1241-4388; DALUISO, ROBERTO/0000-0001-5943-5808</t>
  </si>
  <si>
    <t>979-8-4007-0240-2</t>
  </si>
  <si>
    <t>10.1145/3604237.3626852</t>
  </si>
  <si>
    <t>BW2TI</t>
  </si>
  <si>
    <t>WOS:001124982700031</t>
  </si>
  <si>
    <t>Huang, YL; Song, YL</t>
  </si>
  <si>
    <t>Huang, Yuling; Song, Yunlin</t>
  </si>
  <si>
    <t>A new hybrid method of recurrent reinforcement learning and BiLSTM for algorithmic trading</t>
  </si>
  <si>
    <t>JOURNAL OF INTELLIGENT &amp; FUZZY SYSTEMS</t>
  </si>
  <si>
    <t>Reinforcement learning; deep learning; trading strategy; Sharpe ratio</t>
  </si>
  <si>
    <t>STOCK; VOLATILITY</t>
  </si>
  <si>
    <t>Recently, the algorithmic trading of financial assets is rapidly developing with the rise of deep learning. In particular, deep reinforcement learning, as a combination of deep learning and reinforcement learning, stands out among many approaches in the field of decision-making because of its high performance, strong generalization, and high fitting ability. In this paper, we attempt to propose a hybrid method of recurrent reinforcement learning (RRL) and deep learning to figure out the algorithmic trading problem of determining the optimal trading position in the daily trading activities of the stock market. We adopt deep neural network (DNN), long short-term memory neural network (LSTM), and bidirectional long short-term memory neural network (BiLSTM) to automatically extract higher-level abstract feature information from sequential trading data, respectively, and then generate optimal trading strategies by interacting with the environment in a reinforcement learning framework. In particular, the BiLSTM consisting of two LSTM models with opposite directions is able to make full use of the information from both directions in attempting to capture more effective information. In experiments, the daily data of Dow Jones, S&amp;P500, and NASDAQ (from Jan-01, 2005 to Dec-31, 2020) are applied to verify the performance of the newly proposed DNN-RL, LSTM-RL, and BiLSTM-RL trading systems. Experimental results show that the proposed methods significantly outperform the benchmark methods, such as RRL and Buy and Hold, with higher scalability and better robustness. Especially, BiLSTM-RL performs better than other methods.</t>
  </si>
  <si>
    <t>[Huang, Yuling] Macau Univ Sci &amp; Technol, Sch Comp Sci &amp; Engn, Taipa, Macao, Peoples R China; [Song, Yunlin] Macau Univ Sci &amp; Technol, Sch Business, Taipa, Macao, Peoples R China</t>
  </si>
  <si>
    <t>Song, YL (corresponding author), Macau Univ Sci &amp; Technol, Sch Business, Taipa, Macao, Peoples R China.</t>
  </si>
  <si>
    <t>ylsong@must.edu.mo</t>
  </si>
  <si>
    <t>Huang, Yuling/0000-0002-3992-9744</t>
  </si>
  <si>
    <t>The authors thank the anonymous reviewers for their valuable comments and suggestions that greatly helped to improve the manuscript. This work is supported partly by the Faculty Research Grants, Macau University of Science and Technology (Project no. FRG-22-001-INT).</t>
  </si>
  <si>
    <t>1064-1246</t>
  </si>
  <si>
    <t>1875-8967</t>
  </si>
  <si>
    <t>J INTELL FUZZY SYST</t>
  </si>
  <si>
    <t>J. Intell. Fuzzy Syst.</t>
  </si>
  <si>
    <t>10.3233/JIFS-223101</t>
  </si>
  <si>
    <t>O7HK6</t>
  </si>
  <si>
    <t>WOS:001045474700005</t>
  </si>
  <si>
    <t>Kashera, V; Jain, S; Banerjee, A; Purini, S</t>
  </si>
  <si>
    <t>Mentens, N; Sousa, L; Trancoso, P; Papadopoulou, N; Sourdis, I</t>
  </si>
  <si>
    <t>Kashera, Vaibhav; Jain, Siddhant; Banerjee, Abhishek; Purini, Suresh</t>
  </si>
  <si>
    <t>Building Low-Latency Order Books with Hybrid Binary-Linear Search Data Structures on FPGAs</t>
  </si>
  <si>
    <t>2023 33RD INTERNATIONAL CONFERENCE ON FIELD-PROGRAMMABLE LOGIC AND APPLICATIONS, FPL</t>
  </si>
  <si>
    <t>International Conference on Field Programmable Logic and Applications</t>
  </si>
  <si>
    <t>33rd International Conference on Field-Programmable Logic and Applications (FPL)</t>
  </si>
  <si>
    <t>SEP 04-08, 2023</t>
  </si>
  <si>
    <t>Gothenburg, SWEDEN</t>
  </si>
  <si>
    <t>AMD,Frontgrade Gaisler,Intel,Zeropoint Technologies,Two Sigma</t>
  </si>
  <si>
    <t>HFT; order book; FPGA</t>
  </si>
  <si>
    <t>The popularity of High-Frequency Trading (HFT) or algorithmic trading has surged in the last ten years, largely due to the exponential increase in computing power. However, while software solutions for HFT have become increasingly optimized over time, they are still plagued by network stack, and kernel-user space separation overheads. Order book construction is a crucial step in any HFT system, as it provides a market snapshot on which trading decisions must be based and executed. This paper proposes a simple linear data structure for tracking the order book and a hybrid binary-linear search algorithm to maintain the top bid and ask offers corresponding to market depth, on FPGAs. Our approach takes into account that most trading activity occurs on the top of the bid and offer sides. Through design analysis and experimentation, we demonstrate that our simple approach is scalable and practical, outperforming previous methods.</t>
  </si>
  <si>
    <t>[Kashera, Vaibhav; Jain, Siddhant; Purini, Suresh] IIIT Hyderabad, Hyderabad, Telangana, India; [Banerjee, Abhishek] Lotusdew, Hyderabad, Telangana, India</t>
  </si>
  <si>
    <t>International Institute of Information Technology Hyderabad</t>
  </si>
  <si>
    <t>Kashera, V (corresponding author), IIIT Hyderabad, Hyderabad, Telangana, India.</t>
  </si>
  <si>
    <t>vaibhav.kashera@research.iiit.ac.in; siddhant.jain@research.iiit.ac.in; abhishek.banerjee@lotusdew.in; suresh.purini@iiit.ac.in</t>
  </si>
  <si>
    <t>Purini, Suresh/JYP-0155-2024</t>
  </si>
  <si>
    <t>1946-1488</t>
  </si>
  <si>
    <t>979-8-3503-4151-5</t>
  </si>
  <si>
    <t>I C FIELD PROG LOGIC</t>
  </si>
  <si>
    <t>10.1109/FPL60245.2023.00051</t>
  </si>
  <si>
    <t>Computer Science, Artificial Intelligence; Computer Science, Theory &amp; Methods; Engineering, Electrical &amp; Electronic</t>
  </si>
  <si>
    <t>BW0KR</t>
  </si>
  <si>
    <t>WOS:001096833600043</t>
  </si>
  <si>
    <t>Liu, Y</t>
  </si>
  <si>
    <t>Liu, Yu</t>
  </si>
  <si>
    <t>Trading Strategy Optimisation with a Multi-objective Genetic Algorithm</t>
  </si>
  <si>
    <t>2023 11TH INTERNATIONAL CONFERENCE ON INFORMATION TECHNOLOGY: IOT AND SMART CITY, ITIOTSC 2023</t>
  </si>
  <si>
    <t>11th International Conference on Information Technology - IoT and Smart City (ITIoTSC)</t>
  </si>
  <si>
    <t>AUG 11-13, 2023</t>
  </si>
  <si>
    <t>Shanghai, PEOPLES R CHINA</t>
  </si>
  <si>
    <t>Shanghai Jiaotong Univ</t>
  </si>
  <si>
    <t>BTC/AUD Trading; Multi-objective Genetic Algorithm; Optimization; Risk and Return Evaluation</t>
  </si>
  <si>
    <t>Algorithmic trading, a significant area of research in artificial intelligence, faces the challenges of interpreting and processing extensive and dynamic data. This environment is ideal for implementing adaptive algorithms, such as the evolutionary algorithm NSGA-II used in this paper, notable for its effectiveness in multi-objective optimisation problems. We apply this algorithm, in conjunction with technical indicators, to explore and exploit the search space provided by BTC/AUD market data for a specific trading strategy. Our objective is to demonstrate how NSGA-II, with an optimal parameter configuration, can balance net profit and risk to optimise trading outcomes, as evidenced in the Pareto-front results. Our findings show that by optimizing the parameter values, our NSGA-II driven strategy significantly outperformed a buy-and-hold strategy over the same period.</t>
  </si>
  <si>
    <t>[Liu, Yu] Univ Western Australia, Dept Comp Sci &amp; Software Engn, Perth, WA 6009, Australia</t>
  </si>
  <si>
    <t>University of Western Australia</t>
  </si>
  <si>
    <t>Liu, Y (corresponding author), Univ Western Australia, Dept Comp Sci &amp; Software Engn, Perth, WA 6009, Australia.</t>
  </si>
  <si>
    <t>22910358@student.uwa.edu.au</t>
  </si>
  <si>
    <t>979-8-3503-2835-6; 979-8-3503-2834-9</t>
  </si>
  <si>
    <t>10.1109/ITIoTSC60379.2023.00040</t>
  </si>
  <si>
    <t>Computer Science, Information Systems; Computer Science, Interdisciplinary Applications</t>
  </si>
  <si>
    <t>BX7PI</t>
  </si>
  <si>
    <t>WOS:001324578100034</t>
  </si>
  <si>
    <t>Maknickiene, N; Martinkute-Kauliene, R; Stasytyte, V</t>
  </si>
  <si>
    <t>Maknickiene, Nijole; Martinkute-Kauliene, Raimonda; Stasytyte, Viktorija</t>
  </si>
  <si>
    <t>INVESTIGATION OF ALGORITHMIC TRADING MODELS FOR SHARES OF THE DRUG MANUFACTURING INDUSTRY</t>
  </si>
  <si>
    <t>TRANSFORMATIONS IN BUSINESS &amp; ECONOMICS</t>
  </si>
  <si>
    <t>investment portfolio; algorithmic trading model; deep learning forecasting; drug manufacturing industry</t>
  </si>
  <si>
    <t>STOCK-MARKET; PORTFOLIO DIVERSIFICATION; TECHNICAL ANALYSIS; FINANCIAL-MARKETS; ROUGH SET; INVESTORS</t>
  </si>
  <si>
    <t>Algorithmic trading models are now widely used in investment decision-making. By grounding these models in scientific knowledge, investors can obtain efficient results in financial markets. During the COVID-19 outbreak, the drug manufacturing industry has received substantial attention from investors. The purpose of our research is to form an investment portfolio using an algorithmic trading model in the drug manufacturing industry. The model covers the entire process of portfolio formation: market analysis, selection of industry, selection of particular stocks, data mining, forecasting and investment decision-making. Three portfolios - maximum return, minimum risk and maximum Sharpe ratio - are constructed and compared across two periods. Portfolios formed using deep learning forecasting outperformed the index in more cases than did portfolios created using the Monte Carlo simulation. Portfolio formation using algorithmic trading models is suitable for individual investors, can be easily automated using the computer application and can not only be applied to one industry but diversified across various sectors.</t>
  </si>
  <si>
    <t>[Maknickiene, Nijole; Martinkute-Kauliene, Raimonda] Vilnius Gediminas Tech Univ, Dept Financial Engn, Sauletekio Ave 11, LT-10223 Vilnius, Lithuania; [Stasytyte, Viktorija] Vilnius Gediminas Tech Univ, Inst Dynam Management, Sauletekio Ave 11, LT-10223 Vilnius, Lithuania</t>
  </si>
  <si>
    <t>Vilnius Gediminas Technical University; Vilnius Gediminas Technical University</t>
  </si>
  <si>
    <t>Maknickiene, N (corresponding author), Vilnius Gediminas Tech Univ, Dept Financial Engn, Sauletekio Ave 11, LT-10223 Vilnius, Lithuania.</t>
  </si>
  <si>
    <t>nijole.maknickiene@vilniustech.lt; raimonda.martinkute-kauliene@vilniustech.lt; viktorija.stasytyte@vilniustech.lt</t>
  </si>
  <si>
    <t>Maknickienė, Nijolė/AAQ-9121-2021</t>
  </si>
  <si>
    <t>VILNIUS UNIV</t>
  </si>
  <si>
    <t>VILNIUS</t>
  </si>
  <si>
    <t>UNIVERSITETO ST 3, VILNIUS, LT-01513, LITHUANIA</t>
  </si>
  <si>
    <t>1648-4460</t>
  </si>
  <si>
    <t>TRANSFORM BUS ECON</t>
  </si>
  <si>
    <t>Transform. Bus. Econ.</t>
  </si>
  <si>
    <t>Business; Economics</t>
  </si>
  <si>
    <t>S8FT8</t>
  </si>
  <si>
    <t>WOS:001073477500006</t>
  </si>
  <si>
    <t>Angerer, M; Neugebauer, T; Shachat, J</t>
  </si>
  <si>
    <t>Angerer, Martin; Neugebauer, Tibor; Shachat, Jason</t>
  </si>
  <si>
    <t>Arbitrage bots in experimental asset markets</t>
  </si>
  <si>
    <t>JOURNAL OF ECONOMIC BEHAVIOR &amp; ORGANIZATION</t>
  </si>
  <si>
    <t>Asset market experiment; Arbitrage; Algorithmic trading</t>
  </si>
  <si>
    <t>TRADING BEHAVIOR; BUBBLES; EXPECTATIONS; EFFICIENCY; CRASHES; RISK</t>
  </si>
  <si>
    <t>Trading algorithms are an integral component of modern asset markets. In twin experi-mental markets for long-lived correlated assets we examine the impact of alternative types of arbitrage-seeking algorithms. These arbitrage robot traders vary in their latency and whether they make or take market liquidity. All arbitrage robot traders we examine gen-erate greater conformity to the law-of-one-price across the twin markets. However, only the liquidity providing arbitrage robot trader moves prices into closer alignment with fun-damental values. The reduced mispricing comes with varying social costs; arbitrage robot traders' gains reduce the earnings of human traders. We identify factors which drive dif-ferences in human trader performance and find that the presence of an arbitrage robot trader has no disproportionate effect with respect to these factors on subjects' earnings.(c) 2022 Published by Elsevier B.V.</t>
  </si>
  <si>
    <t>[Angerer, Martin] Univ Liechtenstein, Vaduz, Liechtenstein; [Neugebauer, Tibor] Univ Luxembourg, Luxembourg, Liechtenstein; [Shachat, Jason] Univ Durham, Durham, England; [Shachat, Jason] Wuhan Univ, Wuhan, Peoples R China</t>
  </si>
  <si>
    <t>University of Liechtenstein; Durham University; Wuhan University</t>
  </si>
  <si>
    <t>Neugebauer, T (corresponding author), Univ Luxembourg, Luxembourg, Liechtenstein.</t>
  </si>
  <si>
    <t>Tibor.Neugebauer@uni.lu</t>
  </si>
  <si>
    <t>Neugebauer, Tibor/0000-0002-1183-7979</t>
  </si>
  <si>
    <t>Economic and Social Research Council (ESRC); Luxembourg National Research Fund [INTER/RCUK/16/11555355, INTER/MOBILITY/2022/16991801]; Forschungsfoerderungsfond Liechtenstein; ESRC [ES/P011829/1] Funding Source: UKRI</t>
  </si>
  <si>
    <t>Economic and Social Research Council (ESRC)(UK Research &amp; Innovation (UKRI)Economic &amp; Social Research Council (ESRC)); Luxembourg National Research Fund(Luxembourg National Research Fund); Forschungsfoerderungsfond Liechtenstein; ESRC(UK Research &amp; Innovation (UKRI)Economic &amp; Social Research Council (ESRC))</t>
  </si>
  <si>
    <t>We acknowledge funding from Economic and Social Research Council (ESRC), Luxembourg National Research Fund (FNR, Grant: INTER/RCUK/16/11555355, and INTER/MOBILITY/2022/16991801) and Forschungsfoerderungsfond Liechtenstein</t>
  </si>
  <si>
    <t>0167-2681</t>
  </si>
  <si>
    <t>1879-1751</t>
  </si>
  <si>
    <t>J ECON BEHAV ORGAN</t>
  </si>
  <si>
    <t>J. Econ. Behav. Organ.</t>
  </si>
  <si>
    <t>10.1016/j.jebo.2022.12.004</t>
  </si>
  <si>
    <t>8A0YY</t>
  </si>
  <si>
    <t>Green Accepted, Green Submitted</t>
  </si>
  <si>
    <t>WOS:000915975100001</t>
  </si>
  <si>
    <t>Kwak, D; Choi, S; Chang, W</t>
  </si>
  <si>
    <t>Kwak, Dongkyu; Choi, Sungyoon; Chang, Woojin</t>
  </si>
  <si>
    <t>Self-attention based deep direct recurrent reinforcement learning with hybrid loss for trading signal generation</t>
  </si>
  <si>
    <t>INFORMATION SCIENCES</t>
  </si>
  <si>
    <t>Recurrent reinforcement learning; Self-attention mechanism; Algorithmic trading; Decision support</t>
  </si>
  <si>
    <t>CARD FRAUD DETECTION; RECOMMENDATION; PREDICTION</t>
  </si>
  <si>
    <t>Algorithmic trading based on machine learning has the advantage of using intrinsic features and embedded causality in complex stock price time series. We propose a novel algorithmic trading model based on recurrent reinforcement learning, optimized for making consecutive trading signals. This paper elaborates on how temporal features from complex observation are optimally extracted to maximize the expected rewards of the reinforcement learning model. Our model incorporates the hybrid learning loss to allow sequences of hidden features for reinforcement learning to contain the original state's characteristics fully. The self-attention mechanism is also introduced to our model for learning the temporal importance of the hidden representation series, which helps the reinforcement learning model to be aware of temporal dependence for its decision-making. In this paper, we verify the effectiveness of proposed model using some major market indices and the representative stocks in each sector of S&amp;P500. The augmented structure that we propose has a significant dominance on trading performance. Our proposed model, self-attention based deep direct recurrent reinforcement learning with hybrid loss (SA-DDR-HL), shows superior performance over well-known baseline benchmark models, including machine learning and time series models. (c) 2022 Elsevier Inc. All rights reserved.</t>
  </si>
  <si>
    <t>[Kwak, Dongkyu; Chang, Woojin] Seoul Natl Univ, 1 Gwanak Ro, Seoul 08826, South Korea; [Choi, Sungyoon] NCSOFT Corp, Knowledge AI Lab, Seongnam Si 13494, Gyeonggi Do, South Korea</t>
  </si>
  <si>
    <t>Seoul National University (SNU)</t>
  </si>
  <si>
    <t>Chang, W (corresponding author), Seoul Natl Univ, 1 Gwanak Ro, Seoul 08826, South Korea.</t>
  </si>
  <si>
    <t>keidigy@snu.ac.kr; sungyoonchoi@ncsoft.com; changw@snu.ac.kr</t>
  </si>
  <si>
    <t>0020-0255</t>
  </si>
  <si>
    <t>1872-6291</t>
  </si>
  <si>
    <t>INFORM SCIENCES</t>
  </si>
  <si>
    <t>Inf. Sci.</t>
  </si>
  <si>
    <t>10.1016/j.ins.2022.12.042</t>
  </si>
  <si>
    <t>7Z0RI</t>
  </si>
  <si>
    <t>WOS:000915273900001</t>
  </si>
  <si>
    <t>Frattini, A; Bianchini, I; Garzonio, A; Mercuri, L</t>
  </si>
  <si>
    <t>Frattini, Andrea; Bianchini, Ilaria; Garzonio, Alessio; Mercuri, Lorenzo</t>
  </si>
  <si>
    <t>Financial Technical Indicator and Algorithmic Trading Strategy Based on Machine Learning and Alternative Data</t>
  </si>
  <si>
    <t>trading strategy; XGBoost; LightGBM</t>
  </si>
  <si>
    <t>The aim of this paper is to introduce a two-step trading algorithm, named TI-SiSS. In the first step, using some technical analysis indicators and the two NLP-based metrics (namely Sentiment and Popularity) provided by FinScience and based on relevant news spread on social media, we construct a new index, named Trend Indicator. We exploit two well-known supervised machine learning methods for the newly introduced index: Extreme Gradient Boosting and Light Gradient Boosting Machine. The Trend Indicator, computed for each stock in our dataset, is able to distinguish three trend directions (upward/neutral/downward). Combining the Trend Indicator with other technical analysis indexes, we determine automated rules for buy/sell signals. We test our procedure on a dataset composed of 527 stocks belonging to American and European markets adequately discussed in the news.</t>
  </si>
  <si>
    <t>[Frattini, Andrea; Bianchini, Ilaria; Garzonio, Alessio] Finscience, I-20121 Milan, Italy; [Mercuri, Lorenzo] Univ Milan, Dept Econ Management &amp; Quantitat Methods, I-20122 Milan, Italy</t>
  </si>
  <si>
    <t>University of Milan</t>
  </si>
  <si>
    <t>Mercuri, L (corresponding author), Univ Milan, Dept Econ Management &amp; Quantitat Methods, I-20122 Milan, Italy.</t>
  </si>
  <si>
    <t>lorenzo.mercuri@unimi.it</t>
  </si>
  <si>
    <t>Mercuri, Lorenzo/K-8451-2017</t>
  </si>
  <si>
    <t>10.3390/risks10120225</t>
  </si>
  <si>
    <t>7G9NU</t>
  </si>
  <si>
    <t>WOS:000902842000001</t>
  </si>
  <si>
    <t>Gorshenin, AK; Vilyaev, AL</t>
  </si>
  <si>
    <t>Gorshenin, A. K.; Vilyaev, A. L.</t>
  </si>
  <si>
    <t>Finite Normal Mixture Models for the Ensemble Learning of Recurrent Neural Networks with Applications to Currency Pairs</t>
  </si>
  <si>
    <t>PATTERN RECOGNITION AND IMAGE ANALYSIS</t>
  </si>
  <si>
    <t>finite normal mixtures; method of moving separation of mixtures; related components; LSTM; ensemble learning; currency pairs</t>
  </si>
  <si>
    <t>The paper proposes the use of related components by the method of the moving separation of mixtures as nontrivial features to expand the feature space in problems of the learning of recurrent neural networks. These features are added based on the approximation of data increments using probabilistic models based on finite normal mixtures. To take into account relationships in the data as well as in related components, the article uses the long short-term memory variant of recurrent architectures. The proposed approach is used to build an automated trading strategy based on an ensemble of the long short-term memory networks for the three most commonly traded currency pairs: euro-US dollar, US dollar-Japanese yen, and euro-pound sterling, for which data are taken from January 2011 to the end of September 2021. It is shown that the profitability of the developed ensemble long short-term memory model using additional features, i.e., information on the probabilistic distribution of data increments, outperforms both the basic methods of algorithmic trading by financial indicators (advantage of up to 32.2% on test data) and well-known approaches based on long short-term memory networks without statistical expansion of the feature space (advantage of up to 23.3%). For the best models within the framework of model trading, the final and annual yields are found to be up to 99% and 54%, respectively.</t>
  </si>
  <si>
    <t>[Gorshenin, A. K.] Russian Acad Sci, Fed Res Ctr Comp Sci &amp; Control, Moscow 119333, Russia; [Vilyaev, A. L.] Lomonosov Moscow State Univ, Moscow 119991, Russia</t>
  </si>
  <si>
    <t>Federal Research Center Computer Science &amp; Control of RAS; Russian Academy of Sciences; Lomonosov Moscow State University</t>
  </si>
  <si>
    <t>Gorshenin, AK (corresponding author), Russian Acad Sci, Fed Res Ctr Comp Sci &amp; Control, Moscow 119333, Russia.;Vilyaev, AL (corresponding author), Lomonosov Moscow State Univ, Moscow 119991, Russia.</t>
  </si>
  <si>
    <t>agorshenin@frccsc.ru; avilyaev720@gmail.com</t>
  </si>
  <si>
    <t>Gorshenin, Andrey/K-6569-2015</t>
  </si>
  <si>
    <t>Gorshenin, Andrey/0000-0001-8129-8985</t>
  </si>
  <si>
    <t>Russian Science Foundation; [22-11-00212]</t>
  </si>
  <si>
    <t>Russian Science Foundation(Russian Science Foundation (RSF));</t>
  </si>
  <si>
    <t>The research was supported by the Russian Science Foundation (grant no. 22-11-00212).</t>
  </si>
  <si>
    <t>1054-6618</t>
  </si>
  <si>
    <t>1555-6212</t>
  </si>
  <si>
    <t>PATTERN RECOGN IMAGE</t>
  </si>
  <si>
    <t>Pattern Recogn. Image Anal.</t>
  </si>
  <si>
    <t>10.1134/S1054661822040058</t>
  </si>
  <si>
    <t>Computer Science, Interdisciplinary Applications</t>
  </si>
  <si>
    <t>7I7JW</t>
  </si>
  <si>
    <t>WOS:000904063200006</t>
  </si>
  <si>
    <t>Kabaca, S; Maas, R; Mavromatis, K; Priftis, R</t>
  </si>
  <si>
    <t>Kabaca, Serdar; Maas, Renske; Mavromatis, Kostas; Priftis, Romanos</t>
  </si>
  <si>
    <t>Optimal quantitative easing in a monetary union</t>
  </si>
  <si>
    <t>EUROPEAN ECONOMIC REVIEW</t>
  </si>
  <si>
    <t>Optimal monetary policy; Quantitative easing; Monetary union; DSGE model; Portfolio rebalancing; Zero lower bound</t>
  </si>
  <si>
    <t>FISCAL-POLICY; CURRENCY UNION; MODEL; LIQUIDITY; UTILITY; RATES</t>
  </si>
  <si>
    <t>This paper explores the optimal allocation of government bond purchases within a monetary union, using a two-region DSGE model, where regions are asymmetric with respect to portfolio characteristics: the extent of substitutability between assets of different maturity and origin, asset home bias, and levels of government debt. An optimal QE policy under commitment does not only reflect different region sizes, but is also a function of these portfolio characteristics. By calibrating the model to the euro area, we show that optimal QE favors purchases from the smaller region (Periphery instead of Core), given that the former faces stronger portfolio frictions.</t>
  </si>
  <si>
    <t>[Kabaca, Serdar] Bank Canada, 234 Wellington St, Ottawa, ON K1A OG9, Canada; [Maas, Renske; Mavromatis, Kostas] Nederlandsche Bank, Spaklerweg 4, NL-1096 BA Amsterdam, Netherlands; [Mavromatis, Kostas] Univ Amsterdam, Roetersstr 11, NL-1018 WB Amsterdam, Netherlands; [Priftis, Romanos] European Cent Bank, Sonnemannstr 22, D-60314 Frankfurt, Germany</t>
  </si>
  <si>
    <t>Bank of Canada; European Central Bank; De Nederlandsche Bank NV; University of Amsterdam; European Central Bank</t>
  </si>
  <si>
    <t>Mavromatis, K (corresponding author), Nederlandsche Bank, Spaklerweg 4, NL-1096 BA Amsterdam, Netherlands.</t>
  </si>
  <si>
    <t>skabaca@bank-banque-canada.ca; r.maas@dnb.nl; k.mavromatis@dnb.nl; romanos.priftis@ecb.europa.eu</t>
  </si>
  <si>
    <t>; Kabaca, Serdar/AAA-8969-2020</t>
  </si>
  <si>
    <t>Kabaca, Serdar/0000-0002-7124-0891;</t>
  </si>
  <si>
    <t>0014-2921</t>
  </si>
  <si>
    <t>1873-572X</t>
  </si>
  <si>
    <t>EUR ECON REV</t>
  </si>
  <si>
    <t>Eur. Econ. Rev.</t>
  </si>
  <si>
    <t>10.1016/j.euroecorev.2022.104342</t>
  </si>
  <si>
    <t>6Y0CQ</t>
  </si>
  <si>
    <t>WOS:000896773300008</t>
  </si>
  <si>
    <t>Lee, AJ; Chung, KH</t>
  </si>
  <si>
    <t>Lee, Albert J.; Chung, Kee H.</t>
  </si>
  <si>
    <t>Hidden liquidity, market quality, and order submission strategies</t>
  </si>
  <si>
    <t>Hidden liquidity; Tick size pilot program; Undisclosed orders; Dark pools; Order aggressiveness; Algorithmic trading; Pricing efficiency</t>
  </si>
  <si>
    <t>TICK SIZE; DARK; INFORMATION; IMPACT; RULES</t>
  </si>
  <si>
    <t>Using exogenous changes in hidden liquidity from the Tick Size Pilot Program, we show that hidden liquidity on lit venues has significant effects on various measures of market quality and order submission strategies after controlling for the impact of dark pools and stock attributes. We find that spreads, depths, trading volume, and trade size increase with hidden liquidity. The extent of informed trading and the price impact of a trade also increase with hidden liquidity on lit venues. Traders use more inside-the-quote limit orders, while algorithmic traders engage in more pinging activities and raise message traffic with more hidden liquidity.</t>
  </si>
  <si>
    <t>[Lee, Albert J.] Truman State Univ, Sch Business, Kirksville, MO 63501 USA; [Chung, Kee H.] SUNY Buffalo, Sch Management, Buffalo, NY 14211 USA; [Chung, Kee H.] Sungkyunkwan Univ, SKK Business Sch, Seoul, South Korea</t>
  </si>
  <si>
    <t>State University of New York (SUNY) System; University at Buffalo, SUNY; Sungkyunkwan University (SKKU)</t>
  </si>
  <si>
    <t>Chung, KH (corresponding author), SUNY Buffalo, Sch Management, Buffalo, NY 14211 USA.;Chung, KH (corresponding author), Sungkyunkwan Univ, SKK Business Sch, Seoul, South Korea.</t>
  </si>
  <si>
    <t>alee@truman.edu; keechung@buffalo.edu</t>
  </si>
  <si>
    <t>Chung, Kee/AAC-4301-2020</t>
  </si>
  <si>
    <t>Lee, Albert J./0000-0002-8904-0417; Chung, Kee/0000-0001-7810-8992</t>
  </si>
  <si>
    <t>10.1016/j.finmar.2022.100739</t>
  </si>
  <si>
    <t>6Q7JN</t>
  </si>
  <si>
    <t>WOS:000891787200007</t>
  </si>
  <si>
    <t>Hansen, PR; Kim, C; Kimbrough, W</t>
  </si>
  <si>
    <t>Hansen, Peter Reinhard; Kim, Chan; Kimbrough, Wade</t>
  </si>
  <si>
    <t>Periodicity in Cryptocurrency Volatility and Liquidity*</t>
  </si>
  <si>
    <t>JOURNAL OF FINANCIAL ECONOMETRICS</t>
  </si>
  <si>
    <t>bitcoin; ether; Ethereum; cryptocurrency; high frequency data; market microstructure; realized volatility</t>
  </si>
  <si>
    <t>REALIZED VARIANCE; ANYTHING BEAT; RETURNS</t>
  </si>
  <si>
    <t>We study recurrent patterns in volatility and volume for major cryptocurrencies, Bitcoin and Ether, using data from two centralized exchanges (CEXs; Coinbase Pro and Binance) and a decentralized exchange (DEX; Uniswap V2). We find systematic patterns in both volatility and volume across day-of-the-week, hour-of-the-day, and within the hour. These patterns have grown stronger over the years and are presumably related to algorithmic trading and funding times in futures markets. We also document that price formation mainly takes place on the CEXs while price adjustments on the DEXs can be sluggish.</t>
  </si>
  <si>
    <t>[Hansen, Peter Reinhard; Kim, Chan] Univ N Carolina, Chapel Hill, NC 27599 USA; [Hansen, Peter Reinhard] Copenhagen Business Sch, Frederiksberg, Denmark; [Kimbrough, Wade] Extra Lud Inc, Boston, MA USA</t>
  </si>
  <si>
    <t>University of North Carolina; University of North Carolina Chapel Hill; Copenhagen Business School</t>
  </si>
  <si>
    <t>Hansen, PR (corresponding author), Univ N Carolina, Dept Econ, 107 Gardner Hall, Chapel Hill, NC 27599 USA.</t>
  </si>
  <si>
    <t>peter.hansen@unc.edu</t>
  </si>
  <si>
    <t>Hansen, Peter/ABE-3259-2022</t>
  </si>
  <si>
    <t>Volatility Group Inc.</t>
  </si>
  <si>
    <t>This research was partially funded by a donation from the Volatility Group Inc. to the Department of Economics at the University of North Carolina, Chapel Hill.</t>
  </si>
  <si>
    <t>OXFORD UNIV PRESS</t>
  </si>
  <si>
    <t>GREAT CLARENDON ST, OXFORD OX2 6DP, ENGLAND</t>
  </si>
  <si>
    <t>1479-8409</t>
  </si>
  <si>
    <t>1479-8417</t>
  </si>
  <si>
    <t>J FINANC ECONOMET</t>
  </si>
  <si>
    <t>J. Financ. Econom.</t>
  </si>
  <si>
    <t>JAN 19</t>
  </si>
  <si>
    <t>10.1093/jjfinec/nbac034</t>
  </si>
  <si>
    <t>OCT 2022</t>
  </si>
  <si>
    <t>GJ6M2</t>
  </si>
  <si>
    <t>WOS:000866062900001</t>
  </si>
  <si>
    <t>Chan, JYL; Phoong, SW; Cheng, WK; Chen, YL</t>
  </si>
  <si>
    <t>Chan, Jireh Yi-Le; Phoong, Seuk Wai; Cheng, Wai Khuen; Chen, Yen-Lin</t>
  </si>
  <si>
    <t>Support Resistance Levels towards Profitability in Intelligent Algorithmic Trading Models</t>
  </si>
  <si>
    <t>support resistance; psychological price level; algorithmic trading; classification neural network; attention model; technical analysis</t>
  </si>
  <si>
    <t>Past studies showed that more advanced model architectures and techniques are being developed for intelligent algorithm trading, but the input features of the models across these studies are very similar. This justifies the increasing need for new meaningful input features to better explain price movements. This study shows that the inclusion of Support Resistance input features engineered from the proposed novel methodology increased the machine learning model's aggregate profitability performance by 65% across eight currency pairs when compared to an identical machine learning model without the Support Resistance input features. Moreover, the results also showed that the profitability distribution is statistically significantly different between two identical intelligent models with and without the Support Resistance input features, respectively. Therefore, the objective of this study is 3-fold: (1) to propose a novel methodology to automate meaningful Support Resistance price levels identification; (2) to propose a methodology to engineer Support Resistance features for Machine Learning Models to improve algorithmic trading profitability; (3) to provide empirical evidence towards the significant incremental contribution of Support Resistance (Psychological Price Levels) input features towards profitability in algorithmic trading models.</t>
  </si>
  <si>
    <t>[Chan, Jireh Yi-Le] Univ Malaya, Inst Adv Studies, Kuala Lumpur 50603, Malaysia; [Phoong, Seuk Wai] Univ Malaya, Fac Business &amp; Econ, Dept Management, Kuala Lumpur 50603, Malaysia; [Cheng, Wai Khuen] Univ Tunku Abdul Rahman, Fac Informat &amp; Commun Technol, Kampar 31900, Malaysia; [Chen, Yen-Lin] Natl Taipei Univ Technol, Dept Comp Sci &amp; Informat Engn, Taipei 106344, Taiwan</t>
  </si>
  <si>
    <t>Universiti Malaya; Universiti Malaya; Universiti Tunku Abdul Rahman (UTAR); National Taipei University of Technology</t>
  </si>
  <si>
    <t>Phoong, SW (corresponding author), Univ Malaya, Fac Business &amp; Econ, Dept Management, Kuala Lumpur 50603, Malaysia.;Chen, YL (corresponding author), Natl Taipei Univ Technol, Dept Comp Sci &amp; Informat Engn, Taipei 106344, Taiwan.</t>
  </si>
  <si>
    <t>phoongsw@um.edu.my; ylchen@mail.ntut.edu.tw</t>
  </si>
  <si>
    <t>Cheng, Wai Khuen/A-8629-2011; Phoong, Seuk Wai/L-9964-2016; Chen, Yang-Yuan/AAP-5019-2021</t>
  </si>
  <si>
    <t>Cheng, Wai Khuen/0000-0003-1707-0462; Phoong, Seuk Wai/0000-0002-9925-0901; Chen, Yen-Lin/0000-0001-7717-9393</t>
  </si>
  <si>
    <t>National Science and Technology Council in Taiwan [MOST-109-2628-E-027-004-MY3, MOST-111-2218-E-027-003, MOST-110-2622-8-027-006]; Ministry of Education of Taiwan [1112303249]</t>
  </si>
  <si>
    <t>National Science and Technology Council in Taiwan; Ministry of Education of Taiwan(Ministry of Education, Taiwan)</t>
  </si>
  <si>
    <t>This work was funded by National Science and Technology Council in Taiwan, under grant numbers MOST-109-2628-E-027-004-MY3, MOST-111-2218-E-027-003, and MOST-110-2622-8-027-006, and also supported by the Ministry of Education of Taiwan under Official Document No. 1112303249 entitled The study of artificial intelligence and advanced semiconductor manufacturing for female STEM talent education and industry-university value-added cooperation pro-motion.</t>
  </si>
  <si>
    <t>10.3390/math10203888</t>
  </si>
  <si>
    <t>5P4QL</t>
  </si>
  <si>
    <t>WOS:000873136900001</t>
  </si>
  <si>
    <t>Dang, VH; Lindsay, V</t>
  </si>
  <si>
    <t>Dang, Vu Hung; Lindsay, Valerie</t>
  </si>
  <si>
    <t>Determinants of hedging strategy in foreign exchange risk management by exporting small and medium-sized enterprises: The mediating role of resources</t>
  </si>
  <si>
    <t>JOURNAL OF GENERAL MANAGEMENT</t>
  </si>
  <si>
    <t>SMEs in New Zealand and Australia; exporting; forex risk management; hedging techniques; internationalisation; resources</t>
  </si>
  <si>
    <t>INTERNATIONALIZATION PROCESS; PERCEPTUAL MEASURES; FIRM; PERFORMANCE; EXPOSURE; SMES</t>
  </si>
  <si>
    <t>Foreign exchange risk management is well researched in the context of multinational enterprises, but how small and medium sized exporting firms manage their forex risk is still largely unexplored, especially through an international business lens. This study investigates how New Zealand and Australian exporting small and medium-sized enterprises (SMEs) manage foreign exchange (forex) risk, and the impact of increasing internationalisation on this. The study draws on two theoretical perspectives to assist the investigation: the resource-based view and internationalisation theory. The surveys were distributed to New Zealand and Australian exporting firms across a full range of industry sectors represented in the business database provided by Kompass. Statistical analyses, including exploratory factor analysis, and confirmatory factor analysis were conducted to test the measurement model, structural model and research hypotheses. The study identifies four determinants of forex risk strategy of exporting SMEs: degree of internationalisation, forex exposure, perceived forex risk and resources. Organisational and human resources are shown to have a key mediation role in the model. The study provides insights into key determinants of forex risk management and their interrelationships in the little examined context of exporting SMEs.</t>
  </si>
  <si>
    <t>[Dang, Vu Hung] An Giang Univ, VNU HCM, Long Xuyen, Vietnam; [Lindsay, Valerie] Amer Univ Sharjah, Sharjah, U Arab Emirates</t>
  </si>
  <si>
    <t>Vietnam National University Ho Chi Minh City (VNUHCM) System; VNU-HCM An Giang University (VNUHCM-AGU); American University of Sharjah</t>
  </si>
  <si>
    <t>Dang, VH (corresponding author), An Giang Univ, Fac Econ &amp; Business Adm, 18 Ung Khiem St, Long Xuyen, An Giang, Vietnam.</t>
  </si>
  <si>
    <t>dhvu@agu.edu.vn</t>
  </si>
  <si>
    <t>Dang, Vu Hung/0000-0001-6472-7952</t>
  </si>
  <si>
    <t>SAGE PUBLICATIONS LTD</t>
  </si>
  <si>
    <t>1 OLIVERS YARD, 55 CITY ROAD, LONDON EC1Y 1SP, ENGLAND</t>
  </si>
  <si>
    <t>0306-3070</t>
  </si>
  <si>
    <t>1759-6106</t>
  </si>
  <si>
    <t>J GEN MANAG</t>
  </si>
  <si>
    <t>J. Gen. Manag.</t>
  </si>
  <si>
    <t>10.1177/03063070211063310</t>
  </si>
  <si>
    <t>5D7EW</t>
  </si>
  <si>
    <t>WOS:000865101000001</t>
  </si>
  <si>
    <t>Das, AK; Mishra, D; Das, K; Mohanty, AK; Mohammed, MA; Al-Waisy, AS; Kadry, S; Kim, J</t>
  </si>
  <si>
    <t>Das, Asit Kumar; Mishra, Debahuti; Das, Kaberi; Mohanty, Arup Kumar; Mohammed, Mazin Abed; Al-Waisy, Alaa S.; Kadry, Seifedine; Kim, Jungeun</t>
  </si>
  <si>
    <t>A Deep Network-Based Trade and Trend Analysis System to Observe Entry and Exit Points in the Forex Market</t>
  </si>
  <si>
    <t>Forex market trading; Forex market trend analysis; deep learning; Vanilla-LSTM; Stacked-LSTM; Bidirectional-LSTM; CNN-LSTM; Conv-LSTM</t>
  </si>
  <si>
    <t>TECHNICAL INDICATOR; EXCHANGE; ENSEMBLE</t>
  </si>
  <si>
    <t>In the Forex market, trend trading, where trend traders identify trends and attempt to capture gains through the analysis of an asset's momentum in a particular direction, is a great way to profit from market movement. When the price of currency is moving in one either of the direction such as; up or down, it is known as trends. This trend analysis helps traders and investors find low risk entry points or exit points until the trend reverses. In this paper, empirical trade and trend analysis results are suggested by two-phase experimentations. First, considering the blended learning paradigm and wide use of deep-learning methodologies, the variants of long-short-term-memory (LSTM) networks such as Vanilla-LSTM, Stacked-LSTM, Bidirectional-LSTM, CNN-LSTM, and Conv-LSTM are used to build effective investing trading systems for both short-term and long-term timeframes. Then, a deep network-based system used to obtain the trends (up trends and down trends) of the predicted closing price of the currency pairs is proposed based on the best fit predictive networks measured using a few performance measures and Friedman's non-parametric tests. The observed trends are compared and validated with a few readily available technical indicators such as average directional index (ADX), rate of change (ROC), momentum, commodity channel index (CCI), and moving average convergence divergence (MACD). The predictive ability of the proposed strategy for trend analysis can be summarized as follows: (a) with respect to the previous day for short-term predictions, AUD:INR achieves 99.7265% and GBP:INR achieves 99.6582% for long-term predictions; (b) considering the trend analysis strategy with respect to the determinant day, AUD:INR achieves 98.2906% for short-term predictive days and USD:INR achieves an accuracy of trend forecasting with 96.0342%. The significant outcome of this article is the proposed trend forecasting methodology. An attempt has been made to provide an environment to understand the average, maximum, and minimum unit up and/or downs observed during trend forecasting. In turn, this deep learning-based strategy will help investors and traders to comprehend the entry and exit points of this financial market.</t>
  </si>
  <si>
    <t>[Das, Asit Kumar; Mishra, Debahuti] Siksha O Anusandhan Deemed Univ, Dept Comp Sci &amp; Engn, Bhubaneswar 751030, Odisha, India; [Das, Kaberi] Siksha O Anusandhan Deemed Univ, Dept Comp Applicat, Bhubaneswar 751030, Odisha, India; [Mohanty, Arup Kumar] Siksha O Anusandhan Deemed Univ, Dept Comp Sci &amp; Informat Technol, Bhubaneswar 751030, Odisha, India; [Mohammed, Mazin Abed] Univ Anbar, Coll Comp Sci &amp; Informat Technol, Anbar 31001, Iraq; [Al-Waisy, Alaa S.] Imam Jaafar Al Sadiq Univ, Informat Technol Coll, Comp Technol Engn Dept, Baghdad 10064, Iraq; [Kadry, Seifedine] Noroff Univ Coll, Dept Appl Data Sci, N-4612 Kristiansand, Norway; [Kim, Jungeun] Kongju Natl Univ, Dept Software, Cheonan 31080, South Korea</t>
  </si>
  <si>
    <t>Siksha 'O' Anusandhan University; Siksha 'O' Anusandhan University; Siksha 'O' Anusandhan University; University of Anbar; Imam Jaa'far al-Sadiq University; Kongju National University</t>
  </si>
  <si>
    <t>Kim, J (corresponding author), Kongju Natl Univ, Dept Software, Cheonan 31080, South Korea.</t>
  </si>
  <si>
    <t>jekim@kongju.ac.kr</t>
  </si>
  <si>
    <t>Mohanty, Arup Kumar/GZL-4640-2022; Kadry, Seifedine/C-7437-2011; Das, Asit/KEI-4424-2024; Al-Waisy, Alaa S./N-8711-2017; Mohammed, Mazin/E-3910-2018; Al-Waisy, Alaa/N-8711-2017</t>
  </si>
  <si>
    <t>Mishra, Debahuti/0000-0002-6827-6121; Al-Waisy, Alaa S./0000-0001-7544-2709; Mohammed, Mazin/0000-0001-9030-8102;</t>
  </si>
  <si>
    <t>Basic Science Research Program through the National Research Foundation of Korea (NRF) - Ministry of Education [2020R1I1A3069700]</t>
  </si>
  <si>
    <t>Basic Science Research Program through the National Research Foundation of Korea (NRF) - Ministry of Education(National Research Foundation of KoreaMinistry of Education (MOE), Republic of Korea)</t>
  </si>
  <si>
    <t>This research was supported by the Basic Science Research Program through the National Research Foundation of Korea (NRF), funded by the Ministry of Education (No. 2020R1I1A3069700).</t>
  </si>
  <si>
    <t>10.3390/math10193632</t>
  </si>
  <si>
    <t>5G5JG</t>
  </si>
  <si>
    <t>WOS:000867034400001</t>
  </si>
  <si>
    <t>Luo, QX; Song, SJ; Li, HD</t>
  </si>
  <si>
    <t>Luo, Qixuan; Song, Shijia; Li, Handong</t>
  </si>
  <si>
    <t>Research on the Effects of Liquidation Strategies in the Multi-asset Artificial Market</t>
  </si>
  <si>
    <t>Artificial stock market; Multi-agent model; Algorithmic trading; Portfolio</t>
  </si>
  <si>
    <t>OPTIMAL TRADE EXECUTION; ALMGREN; QUALITY; MODELS</t>
  </si>
  <si>
    <t>The widespread application of algorithmic trading (AT) will have a lasting and profound effect on the financial market. This paper uses the multi-agent model to construct a multi-asset artificial stock market that can trade multiple assets simultaneously. The simulation results show that the multi-asset market can reproduce the stylized facts of the actual stock market. Then, the effects of an institutional trader using the four different AT strategies on the market containing the three risky assets are studied. The results are as follows: (1) The two types of implementation shortfall (IS) strategies can help the institutional trader achieve the smaller total liquidation costs; (2) the liquidation behavior of the institutional trader using the different strategies has significant negative impacts on the most market indicators of the liquidity, the volatility, the price discovery efficiency and the long memory of absolute returns on the whole, while the individual market indicators are improved in a few cases; (3) compared with the other three strategies, the portfolio IS strategy considering both the optimal liquidation time and the correlation of the stocks is better in terms of the execution effects and the impacts on the market.</t>
  </si>
  <si>
    <t>[Luo, Qixuan] Beijing Normal Univ, Fac Educ, Beijing 100875, Peoples R China; [Song, Shijia; Li, Handong] Beijing Normal Univ, Sch Syst Sci, Beijing 100875, Peoples R China</t>
  </si>
  <si>
    <t>Beijing Normal University; Beijing Normal University</t>
  </si>
  <si>
    <t>Li, HD (corresponding author), Beijing Normal Univ, Sch Syst Sci, Beijing 100875, Peoples R China.</t>
  </si>
  <si>
    <t>luoqixuanh0@126.com; 201921250009@mail.bnu.edu.cn; lhd@bnu.edu.cn</t>
  </si>
  <si>
    <t>Li, Handong/AAK-1884-2020; Song, Shijia/GQH-5359-2022</t>
  </si>
  <si>
    <t>SONG, SHIJIA/0000-0001-9570-1245; LI, Handong/0000-0003-3613-7327</t>
  </si>
  <si>
    <t>10.1007/s10614-022-10316-9</t>
  </si>
  <si>
    <t>SEP 2022</t>
  </si>
  <si>
    <t>W9HY3</t>
  </si>
  <si>
    <t>WOS:000861163700002</t>
  </si>
  <si>
    <t>Algorithmic Trading and Financial Forecasting Using Advanced Artificial Intelligence Methodologies</t>
  </si>
  <si>
    <t>algorithmic trading; fuzzy systems; LSTM; forecasting; Artificial Intelligence</t>
  </si>
  <si>
    <t>MARKET MOVEMENT DIRECTION; TECHNICAL ANALYSIS; NEURAL-NETWORKS; FUZZY; OPPORTUNITIES; VOLATILITY</t>
  </si>
  <si>
    <t>Artificial Intelligence (AI) has been recently recognized as an essential aid for human traders. The advantages of the AI systems over human traders are that they can analyze an extensive data set from different sources in a fraction of a second and perform actual high-frequency trading (HFT) that can take advantage of market anomalies and price differences. This paper reviews the most important papers published in recent years that use the most advanced techniques to forecast financial asset trends and answer the question of whether those techniques can be used to successfully trade the complex financial markets. All systems use deep learning (DL) and machine learning (ML) protocols to explore nonobvious correlations and phenomena that influence the probability of trading success. Their predictions are based on linear or nonlinear models often combined with social media investors' sentiment derivations or pattern recognitions. Most of the reviewed papers have proven the successful ability of their developed system to trade the financial markets.</t>
  </si>
  <si>
    <t>[Cohen, Gil] Western Galilee Acad Coll, Dept Management, IL-2412101 Akko, Israel</t>
  </si>
  <si>
    <t>Cohen, G (corresponding author), Western Galilee Acad Coll, Dept Management, IL-2412101 Akko, Israel.</t>
  </si>
  <si>
    <t>; Cohen, Gil/AFK-6266-2022</t>
  </si>
  <si>
    <t>COHEN, GIL/0000-0002-1173-0338;</t>
  </si>
  <si>
    <t>Western Galilee College</t>
  </si>
  <si>
    <t>This research was funded by Western Galilee College.</t>
  </si>
  <si>
    <t>10.3390/math10183302</t>
  </si>
  <si>
    <t>4S0BY</t>
  </si>
  <si>
    <t>WOS:000857118900001</t>
  </si>
  <si>
    <t>Fior, J; Cagliero, L; Garza, P</t>
  </si>
  <si>
    <t>Fior, Jacopo; Cagliero, Luca; Garza, Paolo</t>
  </si>
  <si>
    <t>Leveraging Explainable AI to Support Cryptocurrency Investors</t>
  </si>
  <si>
    <t>FUTURE INTERNET</t>
  </si>
  <si>
    <t>quantitative trading; cryptocurrencies; blockchain</t>
  </si>
  <si>
    <t>In the last decade, cryptocurrency trading has attracted the attention of private and professional traders and investors. To forecast the financial markets, algorithmic trading systems based on Artificial Intelligence (AI) models are becoming more and more established. However, they suffer from the lack of transparency, thus hindering domain experts from directly monitoring the fundamentals behind market movements. This is particularly critical for cryptocurrency investors, because the study of the main factors influencing cryptocurrency prices, including the characteristics of the blockchain infrastructure, is crucial for driving experts' decisions. This paper proposes a new visual analytics tool to support domain experts in the explanation of AI-based cryptocurrency trading systems. To describe the rationale behind AI models, it exploits an established method, namely SHapley Additive exPlanations, which allows experts to identify the most discriminating features and provides them with an interactive and easy-to-use graphical interface. The simulations carried out on 21 cryptocurrencies over a 8-year period demonstrate the usability of the proposed tool.</t>
  </si>
  <si>
    <t>[Fior, Jacopo; Cagliero, Luca; Garza, Paolo] Politecn Torino, Dipartimento Automat &amp; Informat, Corso Duca Abruzzi 24, I-10129 Turin, Italy</t>
  </si>
  <si>
    <t>Polytechnic University of Turin</t>
  </si>
  <si>
    <t>Fior, J; Garza, P (corresponding author), Politecn Torino, Dipartimento Automat &amp; Informat, Corso Duca Abruzzi 24, I-10129 Turin, Italy.</t>
  </si>
  <si>
    <t>jacopo.fior@polito.it; paolo.garza@polito.it</t>
  </si>
  <si>
    <t>Cagliero, Luca/0000-0002-7185-5247; Garza, Paolo/0000-0002-1263-7522</t>
  </si>
  <si>
    <t>1999-5903</t>
  </si>
  <si>
    <t>Future Internet</t>
  </si>
  <si>
    <t>10.3390/fi14090251</t>
  </si>
  <si>
    <t>4S7WT</t>
  </si>
  <si>
    <t>WOS:000857647000001</t>
  </si>
  <si>
    <t>Harnpadungkij, T; Chaisangmongkon, W; Phunchongharn, P</t>
  </si>
  <si>
    <t>Harnpadungkij, Thammasorn; Chaisangmongkon, Warasinee; Phunchongharn, Phond</t>
  </si>
  <si>
    <t>Risk-Sensitive Portfolio Management by Using C51 Algorithm</t>
  </si>
  <si>
    <t>CHIANG MAI JOURNAL OF SCIENCE</t>
  </si>
  <si>
    <t>algorithmic trading; reinforcement learning; deep neural network</t>
  </si>
  <si>
    <t>Financial trading is one of the most popular problems for reinforcement learning in recent years. One of the important challenges is that investment is a multi-objective problem. That is, professional investors do not act solely on expected profit but also carefully consider the potential risk of a given investment. To handle such a challenge, previous studies have explored various kinds of risk-sensitive rewards, for example, the Sharpe ratio as computed by a fixed length of previous returns. This work proposes a new approach to deal with the profit-to-risk tradeoff by applying distributional reinforcement learning to build a risk awareness policy instead of a simple risk-based reward function. Our new policy, termed C51-Sharpe, is to select the action based on the Sharpe ratio computed from the probability mass function of the return. This produces a significantly higher Sharpe ratio and lower maximum drawdown without sacrificing profit compared to the C51algorithm utilizing a purely profit-based policy. Moreover, it can outperform other benchmarks, such as a Deep Q-Network (DQN) with a Sharpe ratio reward function. Besides the policy, we also studied the effect of using double networks and the choice of exploration strategies with our approach to identify the optimal training confi guration. We find that the epsilon-greedy policy is the most suitable exploration for C51-Sharpe and that the use of double network has no significant impact on performance. Our study provides statistical evidence of the efficiency in risk-sensitive policy implemented by using distributional reinforcement algorithms along with an optimized training process.</t>
  </si>
  <si>
    <t>[Harnpadungkij, Thammasorn; Phunchongharn, Phond] King Mongkuts Univ Technol Thonburi, Comp Engn Dept, Bangkok 10140, Thailand; [Chaisangmongkon, Warasinee] King Mongkuts Univ Technol Thonburi, Inst Field Robot, Bangkok 10140, Thailand</t>
  </si>
  <si>
    <t>King Mongkuts University of Technology Thonburi; King Mongkuts University of Technology Thonburi</t>
  </si>
  <si>
    <t>Phunchongharn, P (corresponding author), King Mongkuts Univ Technol Thonburi, Comp Engn Dept, Bangkok 10140, Thailand.</t>
  </si>
  <si>
    <t>phond.p@mail.kmutt.ac.th</t>
  </si>
  <si>
    <t>King Mongkut's University of Technology Thonburi; Big Data Experience Center, Thailand</t>
  </si>
  <si>
    <t>This research was supported in part by King Mongkut's University of Technology Thonburi through the Petchra Pra Jom Klao Master's Degree scholarship program and in part by the Big Data Experience Center, Thailand.</t>
  </si>
  <si>
    <t>CHIANG MAI UNIV, FAC SCIENCE</t>
  </si>
  <si>
    <t>CHIANG MAI</t>
  </si>
  <si>
    <t>239 HUAY KAEW RD, T SUTHEP, CHIANG MAI, 50200, THAILAND</t>
  </si>
  <si>
    <t>0125-2526</t>
  </si>
  <si>
    <t>CHIANG MAI J SCI</t>
  </si>
  <si>
    <t>Chiang Mai J. Sci.</t>
  </si>
  <si>
    <t>10.12982/CMJS.2022.094</t>
  </si>
  <si>
    <t>5K4SM</t>
  </si>
  <si>
    <t>WOS:000869717500017</t>
  </si>
  <si>
    <t>Carvajal-Patiño, D; Ramos-Pollán, R</t>
  </si>
  <si>
    <t>Carvajal-Patino, Daniel; Ramos-Pollan, Raul</t>
  </si>
  <si>
    <t>Synthetic data generation with deep generative models to enhance predictive tasks in trading strategies</t>
  </si>
  <si>
    <t>Trading strategies; Machine learning; Synthetic data; Deep generative models; Deep learning; Trading simulations</t>
  </si>
  <si>
    <t>This work develops machine learning (ML) predictive models on price signals for financial instruments and their integration into trading strategies. In general, ML models have been shown powerful when trained with large amounts of data. In practice, the time-series nature of financial datasets limits the effective amount of data available to train, validate and retrain models since special care must be taken not to include future data in any way. In this setting, we develop deep generative models to produce synthetic time-series data, enhancing the amount of data available for training predictive models. Synthetic data obtained this way replicates the distribution properties of real historical data, leads to better performance, and enables thorough validation of predictive models for price signals. We leverage machine-generated predictive signals on synthetic data to build trading strategies. We show consistent improvement leading up to profits in our simulations for commodities and forex exchange markets.</t>
  </si>
  <si>
    <t>[Carvajal-Patino, Daniel; Ramos-Pollan, Raul] Univ Antioquia, Fac Ingn, Medellin, Colombia</t>
  </si>
  <si>
    <t>Universidad de Antioquia</t>
  </si>
  <si>
    <t>Ramos-Pollán, R (corresponding author), Univ Antioquia, Calle 70 52-21, Medellin, Colombia.</t>
  </si>
  <si>
    <t>danielcarvajalpatino@gmail.com; raul.ramos@udea.edu.co</t>
  </si>
  <si>
    <t>Ramos-Pollan, Raul/0000-0001-6195-3612; Carvajal-Patino, Daniel/0000-0001-7132-2208</t>
  </si>
  <si>
    <t>10.1016/j.ribaf.2022.101747</t>
  </si>
  <si>
    <t>AUG 2022</t>
  </si>
  <si>
    <t>5R8LB</t>
  </si>
  <si>
    <t>WOS:000874755600008</t>
  </si>
  <si>
    <t>Does the deployment of algorithms combined with direct electronic access increase conduct risk? Evidence from the LME</t>
  </si>
  <si>
    <t>MiFID II; Algorithmic trading; Market abuse; Conduct risk direct electronic access; London Metal Exchange</t>
  </si>
  <si>
    <t>MIFID II; FORMS</t>
  </si>
  <si>
    <t>Purpose The purpose of this paper is to examine the effectiveness of two regulatory initiatives in developing awareness of conduct risk associated with algorithmic and direct-electronic access (DEA) trading at broker-dealers: the UK Financial Conduct Authority's algorithmic trading compliance in the wholesale markets and Commission Delegated Regulation 2017/589 (CDR 589) to the second Markets in Financial Instruments Directive. Design/methodology/approach A qualitative examination of 15 semi-structured interviews with representatives of London Metal Exchange member firms, their clients and regulators. Findings This paper finds that the key conduct related messages in algorithmic trading compliance in the wholesale markets may not yet be fully embedded at broker-dealers. This is because of a perceived simplicity of the algorithms deployed by broker dealers or, alternatively, a lack of reflection on their impact. Conversely, a concern exists that clients' deployment of algorithms on DEA channels provided by broker-dealers increase conduct risk. However, the threat of harm posed by clients is not envisaged in current definitions of conduct risk. Accordingly, CDR 2017/589 does not currently require firms to evaluate clients' awareness of it. Research limitations/implications This study's findings are limited to the insights provided by 15 participants. Originality/value This paper contributes to existing research by deepening understanding of conduct risk arising from algorithmic trading and DEA. To account for the potential harm arising from clients' activities, this paper proposes a revision to Miles's definition of conduct risk. This is complemented by a proposed amendment to CDR 2017/589 to require evaluation of clients' understanding of conduct risk.</t>
  </si>
  <si>
    <t>[Culley, Alexander Conrad] Univ Southampton, Southampton Business Sch, Fac Business &amp; Law, Southampton, Hants, England</t>
  </si>
  <si>
    <t>University of Southampton; Solent University</t>
  </si>
  <si>
    <t>Culley, AC (corresponding author), Univ Southampton, Southampton Business Sch, Fac Business &amp; Law, Southampton, Hants, England.</t>
  </si>
  <si>
    <t>10.1108/JFRC-04-2022-0046</t>
  </si>
  <si>
    <t>D4LL1</t>
  </si>
  <si>
    <t>WOS:000835873100001</t>
  </si>
  <si>
    <t>Blanco, C; Raurich, X</t>
  </si>
  <si>
    <t>Blanco, Cesar; Raurich, Xavier</t>
  </si>
  <si>
    <t>Agricultural composition and labor productivity</t>
  </si>
  <si>
    <t>JOURNAL OF DEVELOPMENT ECONOMICS</t>
  </si>
  <si>
    <t>Structural change; Agricultural composition; Labor productivity; Capital intensity; Cross-country</t>
  </si>
  <si>
    <t>STRUCTURAL-CHANGE; SIZE DISTRIBUTION; URBANIZATION; INSTITUTIONS; GROWTH; LAND; ASIA</t>
  </si>
  <si>
    <t>Labor productivity differences between developing and developed countries are much larger in agriculture than in non-agriculture. We show that differences in agricultural composition across countries explain a substantial part of these labor productivity differences. To this end, we group agricultural products into two sectors: capital-intensive and labor-intensive agriculture. As the economy develops and capital accumulates, the price of labor-intensive agricultural goods relative to capital-intensive agricultural goods increases. This price change drives a process of structural change that moves land and farmers to the capital-intensive sector, increasing labor productivity in agriculture. We illustrate this mechanism using a multisector growth model that generates transitional dynamics consistent with patterns of structural change observed in Brazil and also differences in agricultural composition and labor productivity consistent with cross-country data.</t>
  </si>
  <si>
    <t>[Blanco, Cesar] Cent Bank Paraguay, Federat Rusa 1767, Asuncion, Paraguay; [Raurich, Xavier] Univ Barcelona, Dept Econ, Av Diagonal 696, Barcelona 08034, Spain</t>
  </si>
  <si>
    <t>University of Barcelona</t>
  </si>
  <si>
    <t>Raurich, X (corresponding author), Univ Barcelona, Dept Econ, Av Diagonal 696, Barcelona 08034, Spain.</t>
  </si>
  <si>
    <t>cblancoa@bcp.gov.py; xavier.raurich@ub.edu</t>
  </si>
  <si>
    <t>Raurich, Xavier/Q-8457-2018</t>
  </si>
  <si>
    <t>Raurich, Xavier/0000-0002-5210-1909; Blanco A., Cesar F./0000-0002-7810-0795</t>
  </si>
  <si>
    <t>Government of Spain; European Union [RTI2018-093543-B-I00, PID2021-126549NB-I00]; Central Bank of Paraguay</t>
  </si>
  <si>
    <t>Government of Spain(Spanish Government); European Union(European Union (EU)); Central Bank of Paraguay</t>
  </si>
  <si>
    <t>We thank seminar participants at the University of Vienna, the University of Guanajuato, the 43rd Symposium of the Spanish Eco-nomic Association, the 2018 Society for Economic Dynamics meeting, and the XI Workshop on Public Policy Design in Girona. Financial support from the Government of Spain and the European Union through grants RTI2018-093543-B-I00 and PID2021-126549NB-I00, and from the Central Bank of Paraguay is gratefully acknowledged.</t>
  </si>
  <si>
    <t>0304-3878</t>
  </si>
  <si>
    <t>1872-6089</t>
  </si>
  <si>
    <t>J DEV ECON</t>
  </si>
  <si>
    <t>J. Dev. Econ.</t>
  </si>
  <si>
    <t>10.1016/j.jdeveco.2022.102934</t>
  </si>
  <si>
    <t>3K3DS</t>
  </si>
  <si>
    <t>Green Published, Green Submitted, Green Accepted, hybrid</t>
  </si>
  <si>
    <t>WOS:000833960600001</t>
  </si>
  <si>
    <t>Chang, YK; Chou, RK</t>
  </si>
  <si>
    <t>Chang, Ya-Kai; Chou, Robin K.</t>
  </si>
  <si>
    <t>Algorithmic trading and market quality: Evidence from the Taiwan index futures market</t>
  </si>
  <si>
    <t>JOURNAL OF FUTURES MARKETS</t>
  </si>
  <si>
    <t>algorithmic trading; market quality; price discovery; trading activity</t>
  </si>
  <si>
    <t>INSTITUTIONAL INVESTORS; DOMESTIC INVESTORS; EFFICIENCY; RISK</t>
  </si>
  <si>
    <t>This study examines the effects of different algorithmic traders on market quality and the price discovery process, considering the impact of different trading strategies and market conditions. Algorithmic foreign institutions and proprietary firms act strategically, by monitoring market conditions. During stable market conditions, they supply liquidity, and this strategic activity both improves price efficiency and increases fundamental volatility. In more turbulent market conditions, algorithmic foreign institutions and proprietary firms instead demand liquidity, and their trading activity leads to an increase in price efficiency and a decrease in excessive volatility. Overall, algorithmic trades do not harm market quality.</t>
  </si>
  <si>
    <t>[Chang, Ya-Kai] Chung Yuan Christian Univ, Coll Business, Dept Finance, 200 Chung Pei Rd, Taoyuan, Taiwan; [Chou, Robin K.] Natl Chengchi Univ, Risk &amp; Insurance Res Ctr, Dept Finance, Coll Commerce, Taipei, Taiwan</t>
  </si>
  <si>
    <t>Chung Yuan Christian University; National Chengchi University</t>
  </si>
  <si>
    <t>Chang, YK (corresponding author), Chung Yuan Christian Univ, Coll Business, Dept Finance, 200 Chung Pei Rd, Taoyuan, Taiwan.</t>
  </si>
  <si>
    <t>ykchang@cycu.edu.tw</t>
  </si>
  <si>
    <t>Chou, Robin/AAI-2889-2020</t>
  </si>
  <si>
    <t>Chou, Robin/0000-0002-5509-9293</t>
  </si>
  <si>
    <t>Ministry of Science and Technology of Taiwan [MOST 109-2410-H-033-005-MY2]</t>
  </si>
  <si>
    <t>Ministry of Science and Technology of Taiwan(Ministry of Science and Technology, Taiwan)</t>
  </si>
  <si>
    <t>Ya-Kai Chang gratefully acknowledges the financial support from the Ministry of Science and Technology of Taiwan (MOST 109-2410-H-033-005-MY2).</t>
  </si>
  <si>
    <t>0270-7314</t>
  </si>
  <si>
    <t>1096-9934</t>
  </si>
  <si>
    <t>J FUTURES MARKETS</t>
  </si>
  <si>
    <t>J. Futures Mark.</t>
  </si>
  <si>
    <t>10.1002/fut.22362</t>
  </si>
  <si>
    <t>4G4RE</t>
  </si>
  <si>
    <t>WOS:000821093100001</t>
  </si>
  <si>
    <t>Courdent, A; McClelland, D</t>
  </si>
  <si>
    <t>Courdent, Aurelie; McClelland, David</t>
  </si>
  <si>
    <t>The impact of algorithmic trading on market quality: Evidence from the Johannesburg Stock Exchange</t>
  </si>
  <si>
    <t>INVESTMENT ANALYSTS JOURNAL</t>
  </si>
  <si>
    <t>Algorithmic trading; market liquidity; short-term volatility; high frequency trading; panel data</t>
  </si>
  <si>
    <t>High-frequency trading (HFT) is a trading method that relies on sophisticated algorithms to analyse markets and execute large numbers of orders within milliseconds. In the last two decades, this new technology has gained traction globally and now accounts for the majority of the trading volume on the Johannesburg Stock Exchange (JSE). Despite the dominance of HFT, studies on the topic have been scarce outside of the United States. This study seeks to examine the effects of HFT on market quality in a South African context. First, the study makes use of a set of proxies for algorithmic trading (AT), namely average trade size, odd-lot volume ratio and trade-to-order volume ratio. Second, panel regressions are used to determine the relationship between these proxies and two measures of market quality (market liquidity and short-term volatility). The study found a strong positive relationship between market liquidity and average trade size but an inverse relationship with the other two AT proxies. Finally, the study confirmed a strong positive relationship with short-term volatility. The study concludes that, overall, AT has a positive impact on market quality, despite carrying the risk of causing instability in certain markets.</t>
  </si>
  <si>
    <t>[Courdent, Aurelie; McClelland, David] Univ Witwatersrand, Johannesburg, South Africa</t>
  </si>
  <si>
    <t>University of Witwatersrand</t>
  </si>
  <si>
    <t>Courdent, A (corresponding author), Univ Witwatersrand, Johannesburg, South Africa.</t>
  </si>
  <si>
    <t>courdent.aurelie@gmail.com</t>
  </si>
  <si>
    <t>INVESTMENT ANALYSTS SOC SOUTHERN AFRICA</t>
  </si>
  <si>
    <t>FERNDALE</t>
  </si>
  <si>
    <t>PO BOX 131, FERNDALE, 2160, SOUTH AFRICA</t>
  </si>
  <si>
    <t>1029-3523</t>
  </si>
  <si>
    <t>2077-0227</t>
  </si>
  <si>
    <t>INVEST ANAL J</t>
  </si>
  <si>
    <t>Invest. Anal. J.</t>
  </si>
  <si>
    <t>JUL 3</t>
  </si>
  <si>
    <t>10.1080/10293523.2022.2090056</t>
  </si>
  <si>
    <t>3Y7HO</t>
  </si>
  <si>
    <t>WOS:000837671100001</t>
  </si>
  <si>
    <t>Muravyev, D; Picard, J</t>
  </si>
  <si>
    <t>Muravyev, Dmitriy; Picard, Joerg</t>
  </si>
  <si>
    <t>Does trade clustering reduce trading costs? Evidence from periodicity in algorithmic trading</t>
  </si>
  <si>
    <t>FINANCIAL MANAGEMENT</t>
  </si>
  <si>
    <t>algorithmic biases; algorithmic trading; trading seasonality</t>
  </si>
  <si>
    <t>INTRADAY PATTERNS; RETURNS</t>
  </si>
  <si>
    <t>We study how trading activity affects liquidity and volatility by introducing two periodicities in trading activity. First, trades and quote updates are much more frequent within the first 100 ms of a second than during its remainder. Second, trading activity often spikes at intervals of exactly one second. For these two periodicities, higher trade and quote intensities lead to higher volatility, but they do not significantly affect stock liquidity. These periodicities are likely caused by algorithms that trade predictably by repeating instructions in loops with round start times and time increments. Such predictable behavior may provide an example of behavioral biases in trading algorithms.</t>
  </si>
  <si>
    <t>[Muravyev, Dmitriy] Michigan State Univ, Dept Finance, E Lansing, MI 48824 USA; [Picard, Joerg] Grand Valley State Univ, Dept Finance, Allendale, MI USA</t>
  </si>
  <si>
    <t>Michigan State University; Grand Valley State University</t>
  </si>
  <si>
    <t>Muravyev, D (corresponding author), Michigan State Univ, Dept Finance, Eli Broad Grad Sch Management, 341 Eppley Ctr, E Lansing, MI 48824 USA.</t>
  </si>
  <si>
    <t>muravyev@msu.edu</t>
  </si>
  <si>
    <t>Muravyev, Dmitriy/0000-0003-0472-376X</t>
  </si>
  <si>
    <t>0046-3892</t>
  </si>
  <si>
    <t>1755-053X</t>
  </si>
  <si>
    <t>FINANC MANAGE</t>
  </si>
  <si>
    <t>Financ. Manage.</t>
  </si>
  <si>
    <t>10.1111/fima.12405</t>
  </si>
  <si>
    <t>6R0ON</t>
  </si>
  <si>
    <t>WOS:000810158800001</t>
  </si>
  <si>
    <t>Goetzmann, WN</t>
  </si>
  <si>
    <t>Goetzmann, William N.</t>
  </si>
  <si>
    <t>Shareholder Democracy, Meet Memocracy</t>
  </si>
  <si>
    <t>Editorial Material</t>
  </si>
  <si>
    <t>[Goetzmann, William N.] Yale Sch Management, Int Ctr Finance, New Haven, CT 06511 USA; [Goetzmann, William N.] Yale Sch Management, Asset Management Curriculum, New Haven, CT 06511 USA; [Goetzmann, William N.] Yale Sch Management, Execut Program, New Haven, CT 06511 USA</t>
  </si>
  <si>
    <t>Yale University; Yale University; Yale University</t>
  </si>
  <si>
    <t>Goetzmann, WN (corresponding author), Yale Sch Management, Int Ctr Finance, New Haven, CT 06511 USA.;Goetzmann, WN (corresponding author), Yale Sch Management, Asset Management Curriculum, New Haven, CT 06511 USA.;Goetzmann, WN (corresponding author), Yale Sch Management, Execut Program, New Haven, CT 06511 USA.</t>
  </si>
  <si>
    <t>FINANC ANAL J</t>
  </si>
  <si>
    <t>Financ. Anal. J.</t>
  </si>
  <si>
    <t>10.1080/0015198X.2022.2074773</t>
  </si>
  <si>
    <t>5K3EH</t>
  </si>
  <si>
    <t>WOS:000810452200001</t>
  </si>
  <si>
    <t>Arifovic, J; He, XZ; Wei, LJ</t>
  </si>
  <si>
    <t>Arifovic, Jasmina; He, Xue-zhong; Wei, Lijian</t>
  </si>
  <si>
    <t>Machine learning and speed in high-frequency trading</t>
  </si>
  <si>
    <t>JOURNAL OF ECONOMIC DYNAMICS &amp; CONTROL</t>
  </si>
  <si>
    <t>High-frequency trading; Price efficiency; Machine learning; Genetic algorithm; Limit order market</t>
  </si>
  <si>
    <t>LIMIT ORDER BOOK; GENETIC ALGORITHM; EMPIRICAL PROPERTIES; MARKET</t>
  </si>
  <si>
    <t>The creative destruction wrought by high-frequency algorithmic trading has raised increasing concerns about the effect of machine learning behaviors and ultra high-frequency trading on financial markets. By employing a genetic algorithm with a classifier system as an adaptive learning tool, we address some of these concerns by studying a dynamic limit order market model with asymmetric information and varying speeds of high-frequency trading (HFT). We show that HFT benefits uninformed traders, improves information efficiency but reduces market liquidity. We find that there is a trade-off where a competition effect erodes the information and speed advantages of high-frequency traders, increasing trading speeds of HF traders reduces market liquidity but generates a hump-shaped relationship to the profitability of high-frequency traders and information efficiency. This research finds there may be potential benefits to throttling the trading speed arms race to improve market efficiency. We also find that strategic algorithmic trading compensates for diminishments in speed advantages, providing an insight on machine behavior in the FinTech age. (C) 2022 Elsevier B.V. All rights reserved.</t>
  </si>
  <si>
    <t>[Arifovic, Jasmina] Simon Fraser Univ, Dept Econ, Burnaby, BC V5A 1S6, Canada; [He, Xue-zhong] Xian Jiaotong Liverpool Univ, Int Business Sch Suzhou IBSS, Dept Finance, 8 Chongwen Rd,Suzhou Ind Pk, Suzhou 215123, Peoples R China; [Wei, Lijian] Sun Yat Sen Univ, Sch Business, 135 West Xingang Rd, Guangzhou 510275, Guangdong, Peoples R China</t>
  </si>
  <si>
    <t>Simon Fraser University; Xi'an Jiaotong-Liverpool University; Sun Yat Sen University</t>
  </si>
  <si>
    <t>Wei, LJ (corresponding author), Sun Yat Sen Univ, Sch Business, 135 West Xingang Rd, Guangzhou 510275, Guangdong, Peoples R China.</t>
  </si>
  <si>
    <t>Xuezhong.He@xjtlu.edu.cn; weilj5@mail.sysu.edu.cn</t>
  </si>
  <si>
    <t>He, Xue-Zhong (Tony)/0000-0003-1446-9996</t>
  </si>
  <si>
    <t>Australian Research Council [DP110104487, DP130103210]; National Natural Science Foundation of China [71671191, U1811462, 72141304, 72171239]; National Social Science Foundation of China [19ZDA103]; Key Research and Development Project of Guangdong Province, China [2020B010110 0 04]; Outstanding Youth Talent Project of Natural Science Foundation of Guangdong Provice, China [2021B1515020073]</t>
  </si>
  <si>
    <t>Australian Research Council(Australian Research Council); National Natural Science Foundation of China(National Natural Science Foundation of China (NSFC)); National Social Science Foundation of China(National Office of Philosophy and Social Sciences); Key Research and Development Project of Guangdong Province, China; Outstanding Youth Talent Project of Natural Science Foundation of Guangdong Provice, China</t>
  </si>
  <si>
    <t>We thank the participants at the 2014 Sydney Economics and Financial Market Workshop, the 2015 and 2016 CEF confer-ences, and the seminars at the University of Technology Sydney, Sun Yat-Sen University, Tianjin University, and the Chinese University of Hong Kong for their valuable comments. We also thank Carl Chiarella, Shu-Heng Chen, David Easley, Giulia Iori, Blake LeBaron, Daniel Ladly, Fabrizi Lillo, Maureen O?Hara, and Paolo Pellizzari for their valuable comments. Financial support from the Australian Research Council under the Discovery Grants (DP110104487, DP130103210) , the National Natural Science Foundation of China Grants (71671191, U1811462, 72141304, 72171239) , National Social Science Foundation of China (19ZDA103) , Key Research and Development Project of Guangdong Province, China (2020B010110 0 04) and Outstanding Youth Talent Project of Natural Science Foundation of Guangdong Provice, China (2021B1515020073) is gratefully acknowledged.</t>
  </si>
  <si>
    <t>0165-1889</t>
  </si>
  <si>
    <t>1879-1743</t>
  </si>
  <si>
    <t>J ECON DYN CONTROL</t>
  </si>
  <si>
    <t>J. Econ. Dyn. Control</t>
  </si>
  <si>
    <t>10.1016/j.jedc.2022.104438</t>
  </si>
  <si>
    <t>2M4ZS</t>
  </si>
  <si>
    <t>WOS:000817709900006</t>
  </si>
  <si>
    <t>Bhat, AP</t>
  </si>
  <si>
    <t>Bhat, Aparna Prasad</t>
  </si>
  <si>
    <t>Construction of a volatility index from exchange-traded dollar-rupee options</t>
  </si>
  <si>
    <t>JOURNAL OF INDIAN BUSINESS RESEARCH</t>
  </si>
  <si>
    <t>Currency options; Corridor implied volatility; Model-free implied volatility; Volatility index; Dollar-rupee returns; G12; G13; G15</t>
  </si>
  <si>
    <t>IMPLIED VOLATILITY; INFORMATION-CONTENT; RISK PREMIUM; MARKET; VARIANCE; QUALITY</t>
  </si>
  <si>
    <t>Purpose This paper aims to propose the implied volatility index for the US dollar-Indian rupee pair (INRVIX). The study seeks to examine whether INRVIX truly reflects future USDINR (US Dollar-Indian rupee) volatility and signals profitable currency trading strategies. Design/methodology/approach Two measures of INRVIX are constructed and compared: a model-free version based on the methodology adopted by the Chicago Board of Options Exchange (CBOE) and a model-dependent version constructed from Black-Scholes-Merton-implied volatility. The proposed INRVIX is computed by tweaking some parameters of the CBOE methodology to ensure compatibility with the microstructure of the Indian currency derivatives market. The volatility forecasting ability of INRVIX is compared to that of a generalized autoregressive conditional heteroscedasticity (1,1) model. Ordinary least squares regression is used to examine the relationship between n-day-ahead USDINR returns and different quantiles of INRVIX. Findings Results indicate that INRVIX based on the model-free approach reflects ex post volatility in a better manner than its model-dependent counterpart, although neither measure is found to be an unbiased and efficient forecast. Subsample analysis across tranquil and turbulent periods corroborates the results. The volatility forecasting performance of INRVIX is found to be better than that of forecasts based on historical time-series. These results are consistent with similar studies of developed market currencies. The study does not find any significant relationship between extreme levels of INRVIX and the profitability of trading strategies based on such levels, which is contrary to results from the equity options market. Practical implications Foreign exchange volatility affects the costs of international trade and the external sector competitiveness of Indian multinationals. It is a significant risk factor for financial institutions and traders in the financial markets. An implied VIX for the USDINR could serve as an indicator of expected foreign exchange risk. It could thus provide a signal for a possible intervention in the forex market by the regulator. Regulators could introduce volatility derivative contracts based on the INRVIX. Such contracts would enable hedging of the pure volatility risk of dollar-rupee exposure. Thus, the study has practical implications for investors, hedgers, regulators and academicians alike. Originality/value To the author's knowledge, this is one of a few studies to construct an implied VIX for an emerging currency like the rupee. The study is based on up-to-date sample data that includes the recent COVID-19 market crash. A novel contribution of this paper is that in addition to examining whether INRVIX contains information about future USDINR volatility, and it also examines the signalling power of INRVIX for currency trading strategies.</t>
  </si>
  <si>
    <t>[Bhat, Aparna Prasad] KJ Somaiya Inst Management Studies &amp; Res, Dept Finance, Mumbai, Maharashtra, India</t>
  </si>
  <si>
    <t>Somaiya Vidyavihar University; K J Somaiya Institute of Management</t>
  </si>
  <si>
    <t>Bhat, AP (corresponding author), KJ Somaiya Inst Management Studies &amp; Res, Dept Finance, Mumbai, Maharashtra, India.</t>
  </si>
  <si>
    <t>aparna.p.bhat@gmail.com</t>
  </si>
  <si>
    <t>Bhat, Aparna/AFL-2246-2022</t>
  </si>
  <si>
    <t>1755-4195</t>
  </si>
  <si>
    <t>1755-4209</t>
  </si>
  <si>
    <t>J INDIAN BUS RES</t>
  </si>
  <si>
    <t>J. Indian Bus. Res.</t>
  </si>
  <si>
    <t>NOV 29</t>
  </si>
  <si>
    <t>10.1108/JIBR-10-2020-0344</t>
  </si>
  <si>
    <t>MAY 2022</t>
  </si>
  <si>
    <t>6M4UI</t>
  </si>
  <si>
    <t>WOS:000797299800001</t>
  </si>
  <si>
    <t>Liu, PP; Zhang, YF; Bao, FX; Yao, XX; Zhang, CM</t>
  </si>
  <si>
    <t>Liu, Peipei; Zhang, Yunfeng; Bao, Fangxun; Yao, Xunxiang; Zhang, Caiming</t>
  </si>
  <si>
    <t>Multi-type data fusion framework based on deep reinforcement learning for algorithmic trading</t>
  </si>
  <si>
    <t>Deep reinforcement Learning; Algorithmic trading; Multi-type data; Trading strategy</t>
  </si>
  <si>
    <t>NEURAL-NETWORK; STOCK; PREDICTION; INDEX; LSTM</t>
  </si>
  <si>
    <t>In recent years, research on algorithmic trading based on machine learning has been increasing. One challenge faced is getting an accurate representation of the stock market environment from multi-type data. Most existing algorithmic trading studies analyze the stock market based on a relatively single data source. However, with the complicated stock market environment, different types of data reflect the changes in the stock market from different perspectives, and how to obtain the temporal features of different types of data and integrate them to obtain a deeper representation of the stock market environment are still problems to be solved. To tackle these problems, in this study, we combine deep learning and reinforcement learning (RL) and propose a multi-type data fusion framework with deep reinforcement learning (MSF-DRL) that integrates stock data, technical indicators and candlestick charts, in which technical indicators can reduce the impact of noise in stock data. In the process of learning trading strategies under the MSF-DRL framework, the temporal features of stock data and technical indicators are extracted through a long short-term memory (LSTM) network, and a convolutional neural network (CNN) and bidirectional long short-term memory (BiLSTM) are successively used to extract the features of the candlestick chart. The fused features are used as the input of the RL module, which makes trading decisions on this basis. To verify the effectiveness of the MSF-DRL framework, we conducted comparative experiments on datasets composed of Chinese stocks and some stocks of the S&amp;P 500 stock market index. Compared with the other trading strategies, our trading strategy can obtain more profits and a higher Sharpe ratio.</t>
  </si>
  <si>
    <t>[Liu, Peipei; Zhang, Yunfeng] Shandong Univ Finance &amp; Econ, Sch Comp Sci &amp; Technol, Jinan 250014, Peoples R China; [Bao, Fangxun] Shandong Univ, Sch Math, Jinan 250100, Shandong, Peoples R China; [Yao, Xunxiang] Univ Technol Sydney, Fac Engn &amp; Informat Technol, Sydney, NSW 2007, Australia; [Zhang, Caiming] Shandong Univ, Sch Comp Sci &amp; Technol, Jinan 250101, Shandong, Peoples R China</t>
  </si>
  <si>
    <t>Shandong University of Finance &amp; Economics; Shandong University; University of Technology Sydney; Shandong University</t>
  </si>
  <si>
    <t>Zhang, YF (corresponding author), Shandong Univ Finance &amp; Econ, Sch Comp Sci &amp; Technol, Jinan 250014, Peoples R China.</t>
  </si>
  <si>
    <t>192115011@mail.sdufe.edu.cn; yfzhang@sdufe.edu.cn; fxbao@sdu.edu.cn; 12967776@student.uts.edu.au; czhang@sdu.edu.cn</t>
  </si>
  <si>
    <t>Zhang, Yunfeng/JDC-6646-2023; Zhang, Caiming/AHD-6558-2022</t>
  </si>
  <si>
    <t>National Natural Science Foundation of China [61972227, 61902217]; Natural Science Foundation of Shandong Province [ZR2019MF051, ZR2020MF037, ZR2019BF043, ZR2020MA036]; NSFC-Zhejiang Joint Fund of the Integration of Informatization and Industrialization [U1909210]; Key Research and Development Project of Shandong Province [2019GGX101007, 2019GSF109112]; Science and technology plan for young talents in Colleges and universities of Shandong Province [2020KJN007]; Fostering Project of Dominant Discipline and Talent Team of Shandong Province Higher Education Institutions; introduction and education plan of young creative talents in Colleges and universities of Shandong Province</t>
  </si>
  <si>
    <t>National Natural Science Foundation of China(National Natural Science Foundation of China (NSFC)); Natural Science Foundation of Shandong Province(Natural Science Foundation of Shandong Province); NSFC-Zhejiang Joint Fund of the Integration of Informatization and Industrialization; Key Research and Development Project of Shandong Province; Science and technology plan for young talents in Colleges and universities of Shandong Province; Fostering Project of Dominant Discipline and Talent Team of Shandong Province Higher Education Institutions; introduction and education plan of young creative talents in Colleges and universities of Shandong Province</t>
  </si>
  <si>
    <t>This work was supported by the National Natural Science Foundation of China (Grant Nos. 61972227 and 61902217); the Natural Science Foundation of Shandong Province (Grant Nos. ZR2019MF051, ZR2020MF037, ZR2019BF043 and ZR2020MA036); the NSFC-Zhejiang Joint Fund of the Integration of Informatization and Industrialization (Grant Nos. U1909210); Key Research and Development Project of Shandong Province (Grant Nos. 2019GGX101007 and 2019GSF109112); Science and technology plan for young talents in Colleges and universities of Shandong Province(Grant No. 2020KJN007); the Fostering Project of Dominant Discipline and Talent Team of Shandong Province Higher Education Institutions; and The introduction and education plan of young creative talents in Colleges and universities of Shandong Province.</t>
  </si>
  <si>
    <t>10.1007/s10489-022-03321-w</t>
  </si>
  <si>
    <t>APR 2022</t>
  </si>
  <si>
    <t>7N9IH</t>
  </si>
  <si>
    <t>WOS:000789081600003</t>
  </si>
  <si>
    <t>Chen, T; Chan, KC; Chang, HD</t>
  </si>
  <si>
    <t>Chen, Tao; Chan, Kam C.; Chang, Haodong</t>
  </si>
  <si>
    <t>Periodicity of trading activity in foreign exchange markets</t>
  </si>
  <si>
    <t>JOURNAL OF FINANCIAL RESEARCH</t>
  </si>
  <si>
    <t>clock-time periodicity; Foreign exchange markets; Price discovery</t>
  </si>
  <si>
    <t>INTRADAY PATTERNS; PRICE DISCOVERY; ORDER FLOW; INFORMATION; VOLATILITY; VOLUME</t>
  </si>
  <si>
    <t>Using the high-frequency exchange rates of 25 global currency pairs, we document a striking clock-time periodicity in which trading activity surges at the beginning of a minute. Additional analyses indicate that clock-time spikes are accompanied by a lower level of liquidity. Moreover, we find that time-clustering trades yield permanent price impacts, are devoted to efficient pricing, and make a significant contribution to price discovery. Finally, we investigate three informed scenarios to ascertain how trades at spikes acquire information beforehand and reflect them in markets. Taken together, our findings reinforce the view in the literature that subminute periodicity emanates from algorithmic trading.</t>
  </si>
  <si>
    <t>[Chen, Tao] Univ Macau, Fac Business Adm, Taipa, Macao, Peoples R China; [Chan, Kam C.] Shanghai Business Sch, Res Ctr Finance, Shanghai, Peoples R China; [Chang, Haodong] Zhongnan Univ Econ &amp; Law, Sch Accounting, Wuhan, Peoples R China</t>
  </si>
  <si>
    <t>University of Macau; Shanghai Business School; Zhongnan University of Economics &amp; Law</t>
  </si>
  <si>
    <t>Chan, KC (corresponding author), Shanghai Business Sch, Res Ctr Finance, Shanghai, Peoples R China.</t>
  </si>
  <si>
    <t>johnny.chan@wku.edu</t>
  </si>
  <si>
    <t>; Chang, Haodong/JMQ-4330-2023; Chen, Tao/Q-3649-2019</t>
  </si>
  <si>
    <t>Chan, Kam C./0000-0003-4657-1485;</t>
  </si>
  <si>
    <t>Multi-Year Research Grant at the University of Macau [MYRG2020-00042-FBA]</t>
  </si>
  <si>
    <t>Multi-Year Research Grant at the University of Macau</t>
  </si>
  <si>
    <t>Multi-Year Research Grant at the University of Macau, Grant/Award Number: MYRG2020-00042-FBA</t>
  </si>
  <si>
    <t>0270-2592</t>
  </si>
  <si>
    <t>1475-6803</t>
  </si>
  <si>
    <t>J FINANC RES-US</t>
  </si>
  <si>
    <t>J. Financ. Res.</t>
  </si>
  <si>
    <t>10.1111/jfir.12280</t>
  </si>
  <si>
    <t>1T5VY</t>
  </si>
  <si>
    <t>WOS:000794160300001</t>
  </si>
  <si>
    <t>Dutta, C; Ravishanker, N; Karpman, K; Basu, S</t>
  </si>
  <si>
    <t>Dutta, Chiranjit; Ravishanker, Nalini; Karpman, Kara; Basu, Sumanta</t>
  </si>
  <si>
    <t>Review of Statistical Approaches for Modeling High-Frequency Trading Data</t>
  </si>
  <si>
    <t>SANKHYA-SERIES B-APPLIED AND INTERDISCIPLINARY STATISTICS</t>
  </si>
  <si>
    <t>Asynchronous data; durations; GARCH models; high-frequency trading data; jumps; volatility</t>
  </si>
  <si>
    <t>AUTOREGRESSIVE CONDITIONAL DURATION; STOCHASTIC VOLATILITY MODELS; VALUE-AT-RISK; REALIZED VOLATILITY; COVARIANCE ESTIMATION; ASSET RETURNS; LONG MEMORY; VARIANCE; JUMPS; MARKET</t>
  </si>
  <si>
    <t>Due to technological advancements over the last two decades, algorithmic trading strategies are now widely used in financial markets. In turn, these strategies have generated high-frequency (HF) data sets, which provide information at an extremely fine scale and are useful for understanding market behaviors, dynamics, and microstructures. In this paper, we discuss how information flow impacts the behavior of high-frequency (HF) traders and how certain high-frequency trading (HFT) strategies significantly impact market dynamics (e.g., asset prices). The paper also reviews several statistical modeling approaches for analyzing HFT data. We discuss four popular approaches for handling HFT data: (i) aggregating data into regularly spaced bins and then applying regular time series models, (ii) modeling jumps in price processes, (iii) point process approaches for modeling the occurrence of events of interest, and (iv) modeling sequences of inter-event durations. We discuss two methods for defining events, one based on the asset price, and the other based on both price and volume of the asset. We construct durations based on these two definitions, and apply models to tick-by-tick data for assets traded on the New York Stock Exchange (NYSE). We discuss some open challenges arising in HFT data analysis including some empirical analysis, and also review applications of HFT data in finance and economics, outlining several research directions.</t>
  </si>
  <si>
    <t>[Dutta, Chiranjit; Ravishanker, Nalini] Univ Connecticut, Dept Stat, Storrs, CT 06269 USA; [Karpman, Kara] Middlebury Coll, Dept Math, Middlebury, VT 05753 USA; [Basu, Sumanta] Cornell Univ, Dept Stat &amp; Data Sci, Ithaca, NY USA</t>
  </si>
  <si>
    <t>University of Connecticut; Middlebury College; Cornell University</t>
  </si>
  <si>
    <t>Dutta, C (corresponding author), Univ Connecticut, Dept Stat, Storrs, CT 06269 USA.</t>
  </si>
  <si>
    <t>chiranjit.dutta@uconn.edu</t>
  </si>
  <si>
    <t>Dutta, Chiranjit/0009-0009-7803-3308</t>
  </si>
  <si>
    <t>National Science Foundation [DMS-1638521]; NSF [DMS-1812128]</t>
  </si>
  <si>
    <t>National Science Foundation(National Science Foundation (NSF)); NSF(National Science Foundation (NSF))</t>
  </si>
  <si>
    <t>This paper was based upon work partially supported by the National Science Foundation under Grant DMS-1638521 to the Statistical and Applied Mathematical Sciences Institute. Any opinions, findings, and conclusions or recommendations expressed in this material are those of the author(s) and do not necessarily reflect the views of the National Science Foundation. In addition, the work of SB was supported in part by an NSF award (DMS-1812128).</t>
  </si>
  <si>
    <t>0976-8386</t>
  </si>
  <si>
    <t>0976-8394</t>
  </si>
  <si>
    <t>SANKHYA SER B</t>
  </si>
  <si>
    <t>Sankhya Ser. B</t>
  </si>
  <si>
    <t>SUPPL 1</t>
  </si>
  <si>
    <t>10.1007/s13571-022-00280-7</t>
  </si>
  <si>
    <t>G8ZW2</t>
  </si>
  <si>
    <t>WOS:000794838900001</t>
  </si>
  <si>
    <t>Felizardo, LK; Paiva, FCL; Graves, CD; Matsumoto, EY; Costa, AHR; Del-Moral-Hernandez, E; Brandimarte, P</t>
  </si>
  <si>
    <t>Felizardo, Leonardo Kanashiro; Lima Paiva, Francisco Caio; Graves, Catharine de Vita; Matsumoto, Elia Yathie; Reali Costa, Anna Helena; Del-Moral-Hernandez, Emilio; Brandimarte, Paolo</t>
  </si>
  <si>
    <t>Outperforming algorithmic trading reinforcement learning systems: A supervised approach to the cryptocurrency market</t>
  </si>
  <si>
    <t>Deep neural network; Reinforcement learning; Stock trading; Time series classification; Cryptocurrencies</t>
  </si>
  <si>
    <t>NEURAL-NETWORK; PERFORMANCE; PREDICTION</t>
  </si>
  <si>
    <t>The interdisciplinary relationship between machine learning and financial markets has long been a theme of great interest among both research communities. Recently, reinforcement learning and deep learning methods gained prominence in the active asset trading task, aiming to achieve outstanding performances compared with classical benchmarks, such as the Buy and Hold strategy. This paper explores both the supervised learning and reinforcement learning approaches applied to active asset trading, drawing attention to the benefits of both approaches. This work extends the comparison between the supervised approach and reinforcement learning by using state-of-the-art strategies with both techniques. We propose adopting the ResNet architecture, one of the best deep learning approaches for time series classification, into the ResNet-LSTM actor (RSLSTM-A). We compare RSLSTM-A against classical and recent reinforcement learning techniques, such as recurrent reinforcement learning, deep Q-network, and advantage actor-critic. We simulated a currency exchange market environment with the price time series of the Bitcoin, Litecoin, Ethereum, Monero, Nxt, and Dash cryptocurrencies to run our tests. We show that our approach achieves better overall performance, confirming that supervised learning can outperform reinforcement learning for trading. We also present a graphic representation of the features extracted from the ResNet neural network to identify which type of characteristics each residual block generates.</t>
  </si>
  <si>
    <t>[Felizardo, Leonardo Kanashiro; Lima Paiva, Francisco Caio; Graves, Catharine de Vita; Reali Costa, Anna Helena; Del-Moral-Hernandez, Emilio] Univ Sao Paulo, Escola Politecn, Sao Paulo, Brazil; [Matsumoto, Elia Yathie] Fdn Getulio Vargas, Escola Econ Sao Paulo, Sao Paulo, Brazil; [Brandimarte, Paolo] Politecn Torino, Dept Math Sci, Turin, Italy</t>
  </si>
  <si>
    <t>Universidade de Sao Paulo; Polytechnic University of Turin</t>
  </si>
  <si>
    <t>Felizardo, LK (corresponding author), Univ Sao Paulo, Escola Politecn, Sao Paulo, Brazil.</t>
  </si>
  <si>
    <t>leonardo.felizardo@usp.br; francisco.paiva@usp.br; catharine.graves@usp.br; elia.matsumoto@fgv.br; anna.reali@usp.br; emilio.delmoral@usp.br; paolo.brandimarte@polito.it</t>
  </si>
  <si>
    <t>; Reali Costa, Anna Helena/I-2469-2012; Costa, Anna/I-2469-2012; Felizardo, Leonardo/Y-5166-2018</t>
  </si>
  <si>
    <t>Matsumoto, Elia/0000-0003-1667-4221; Reali Costa, Anna Helena/0000-0001-7309-4528; BRANDIMARTE, PAOLO/0000-0002-6533-3055; Del Moral Hernandez, Emilio/0000-0003-4554-168X; Lima Paiva, Francisco Caio/0000-0003-2453-4608; Felizardo, Leonardo/0000-0002-2871-860X</t>
  </si>
  <si>
    <t>Coordenacao de Aperfeicoamento de Pessoal de Nivel Superior (CAPES -Coordination for the Improvement of Higher Education Personnel), Brazil [001, 88882.333380/2019-01]; Conselho Nacional de Desenvolvimento Cientifico e Tecnologico (CNPq -Brazilian National Council for Scientific and Technological Development) [100085/2020-9, 310085/2020-9]; Itau Unibanco S.A. through the Programa de Bolsas Itau (PBI) of the Centro de Ciencia de Dados (C2D, EP-USP)</t>
  </si>
  <si>
    <t>Coordenacao de Aperfeicoamento de Pessoal de Nivel Superior (CAPES -Coordination for the Improvement of Higher Education Personnel), Brazil(Coordenacao de Aperfeicoamento de Pessoal de Nivel Superior (CAPES)); Conselho Nacional de Desenvolvimento Cientifico e Tecnologico (CNPq -Brazilian National Council for Scientific and Technological Development)(Conselho Nacional de Desenvolvimento Cientifico e Tecnologico (CNPQ)); Itau Unibanco S.A. through the Programa de Bolsas Itau (PBI) of the Centro de Ciencia de Dados (C2D, EP-USP)</t>
  </si>
  <si>
    <t>This research was financed in part by the Coordenacao de Aperfeicoamento de Pessoal de Nivel Superior (CAPES -Coordination for the Improvement of Higher Education Personnel, Finance Code 001, grant 88882.333380/2019-01), Brazil, and Conselho Nacional de Desenvolvimento Cientifico e Tecnologico (CNPq -Brazilian National Council for Scientific and Technological Development, grants 100085/2020-9 and 310085/2020-9), and by Itau Unibanco S.A. through the Programa de Bolsas Itau (PBI) of the Centro de Ciencia de Dados (C2D, EP-USP).</t>
  </si>
  <si>
    <t>SEP 15</t>
  </si>
  <si>
    <t>10.1016/j.eswa.2022.117259</t>
  </si>
  <si>
    <t>5Z4DJ</t>
  </si>
  <si>
    <t>WOS:000879924500003</t>
  </si>
  <si>
    <t>Dubey, RK</t>
  </si>
  <si>
    <t>Dubey, Ritesh Kumar</t>
  </si>
  <si>
    <t>Algorithmic Trading: The Intelligent Trading Systems and Its Impact on Trade Size</t>
  </si>
  <si>
    <t>Algorithmic trading; Algorithmic trading efficiency; Market quality; Emerging markets; Market microstructure; Size effect; Trade size</t>
  </si>
  <si>
    <t>PATTERN-RECOGNITION; MARKET; PROPRIETARY; LIQUIDITY</t>
  </si>
  <si>
    <t>Financial markets have come across a phenomenal adoption of advanced and complex technologies in the pursuit of efficient markets. Algorithmic Trading (AT) is one of the prominent moves in this direction and is widely adopted across world markets. The existing literature on AT and its impact on markets is still in the nascent stage primarily due to the inability of most of the markets to directly identify AT. In this study, we directly identify AT and examine its impact on trade sizes which has a key impact on liquidity and price impact of trades. We also use the inverse of Order-to-Trade (1/OTR) ratio as a measure of algorithmic trading efficiency and examine its relationship with size. It is expected that AT has the capability to break large orders into smaller sizes in order to access liquidity and reduce price impact. In this study, we provide empirical evidence for the size effects of AT with direct identification of AT.</t>
  </si>
  <si>
    <t>[Dubey, Ritesh Kumar] XIM Univ Bhubaneswar, Xavier Inst Management, Dept Accounting &amp; Finance, Bhubaneswar (XIMB), Bhubaneswar 751013, Orissa, India</t>
  </si>
  <si>
    <t>Dubey, RK (corresponding author), XIM Univ Bhubaneswar, Xavier Inst Management, Dept Accounting &amp; Finance, Bhubaneswar (XIMB), Bhubaneswar 751013, Orissa, India.</t>
  </si>
  <si>
    <t>ritesh@xim.edu.in</t>
  </si>
  <si>
    <t>Dubey, Ritesh Kumar/AAW-5057-2020</t>
  </si>
  <si>
    <t>10.1016/j.eswa.2022.117279</t>
  </si>
  <si>
    <t>1T7SJ</t>
  </si>
  <si>
    <t>WOS:000804927600011</t>
  </si>
  <si>
    <t>Gómez-Martínez, R; Orden-Cruz, C; Martínez-Navalón, JG</t>
  </si>
  <si>
    <t>Gomez-Martinez, Raul; Orden-Cruz, Carmen; Gabriel Martinez-Navalon, Juan</t>
  </si>
  <si>
    <t>Wikipedia pageviews as investors' attention indicator for Nasdaq</t>
  </si>
  <si>
    <t>INTELLIGENT SYSTEMS IN ACCOUNTING FINANCE &amp; MANAGEMENT</t>
  </si>
  <si>
    <t>algorithmic trading; behavioral finance; investors' mood; Wikipedia</t>
  </si>
  <si>
    <t>STOCK; CONFIDENCE</t>
  </si>
  <si>
    <t>The attempt to measure investors' mood to find an early indicator of financial markets has evolved and developed with the advancement of technology over the years. The first attempts were based on surveys, a long and expensive process. Nowadays, big data has made it possible to measure the investor's mood accurately and almost entirely online. This paper analyzes the explanatory and predictive capacity of Wikipedia pageviews for the Nasdaq index. For this purpose, two econometric models have been developed. In both models, the explanatory variable is the number of Wikipedia visits, and the endogenous variable is Nasdaq index return. As an alternative to this approach, an algorithmic trading system has been developed. It uses Wikipedia visits as investment signals for long and short positions to check the predictability power of this indicator. It is determined that the volume of queries about Nasdaq companies is a statistically significant variable for expressing the evolution of this index. However, it has no predictive capacity. Keeping in mind the capacity of Wikipedia to exemplify Nasdaq trends, further studies should be conducted to determine how to make this indicator profitable.</t>
  </si>
  <si>
    <t>[Gomez-Martinez, Raul; Orden-Cruz, Carmen; Gabriel Martinez-Navalon, Juan] Univ Rey Juan Carlos, P Los Artilleros 38, Madrid 28032, Spain</t>
  </si>
  <si>
    <t>Gómez-Martínez, R (corresponding author), Univ Rey Juan Carlos, P Los Artilleros 38, Madrid 28032, Spain.</t>
  </si>
  <si>
    <t>raul.gomez.martinez@urjc.es</t>
  </si>
  <si>
    <t>; de la Cruz, María/Q-2089-2017; Martínez-Navalón, Juan/U-7962-2019; Gomez-Martinez, Raul/N-3408-2014</t>
  </si>
  <si>
    <t>/0000-0002-1411-9286; Martinez-Navalon, Juan Gabriel/0000-0002-6836-6573; Gomez-Martinez, Raul/0000-0003-3575-7970</t>
  </si>
  <si>
    <t>JOHN WILEY &amp; SONS LTD</t>
  </si>
  <si>
    <t>CHICHESTER</t>
  </si>
  <si>
    <t>THE ATRIUM, SOUTHERN GATE, CHICHESTER PO19 8SQ, W SUSSEX, ENGLAND</t>
  </si>
  <si>
    <t>1055-615X</t>
  </si>
  <si>
    <t>1099-1174</t>
  </si>
  <si>
    <t>INTELL SYST ACCOUNT</t>
  </si>
  <si>
    <t>Intell. Syst. Account. Financ. Manag.</t>
  </si>
  <si>
    <t>10.1002/isaf.1508</t>
  </si>
  <si>
    <t>0S9WT</t>
  </si>
  <si>
    <t>WOS:000783060500001</t>
  </si>
  <si>
    <t>McFadden, D</t>
  </si>
  <si>
    <t>McFadden, Daniel</t>
  </si>
  <si>
    <t>Instability in mixed logit demand models</t>
  </si>
  <si>
    <t>JOURNAL OF CHOICE MODELLING</t>
  </si>
  <si>
    <t>Mixed logit; Market simulation</t>
  </si>
  <si>
    <t>DIFFERENTIATED PRODUCT DEMAND; WILLINGNESS-TO-PAY; ESTIMATOR; PRICES</t>
  </si>
  <si>
    <t>When a mixed logit demand model is used to estimate market-clearing prices, the high influence of the left tail of the random price coefficient can lead to numerical and statistical instability. I show this is an issue with any mixing distribution whose price coefficient is not bounded away from zero. I give conditions under which market equilibrium prices implied by mixed logit models exist, and show they are satisfied for lognormal mixing and some cases of truncated normal mixing. However, even when market equilibria exist, these models can be unstable and produce statistically unreliable and economically implausible conclusions.</t>
  </si>
  <si>
    <t>[McFadden, Daniel] Univ Calif Berkeley, Berkeley, CA 94720 USA</t>
  </si>
  <si>
    <t>University of California System; University of California Berkeley</t>
  </si>
  <si>
    <t>McFadden, D (corresponding author), Univ Calif Berkeley, Berkeley, CA 94720 USA.</t>
  </si>
  <si>
    <t>mcfadden@econ.berkeley.edu</t>
  </si>
  <si>
    <t>McFadden, Daniel/0000-0003-3183-7922</t>
  </si>
  <si>
    <t>1755-5345</t>
  </si>
  <si>
    <t>J CHOICE MODEL</t>
  </si>
  <si>
    <t>J. Choice Model.</t>
  </si>
  <si>
    <t>10.1016/j.jocm.2022.100353</t>
  </si>
  <si>
    <t>1X3UV</t>
  </si>
  <si>
    <t>WOS:000807383700001</t>
  </si>
  <si>
    <t>Li, YZ; Jiang, SR; Li, XR; Wang, SY</t>
  </si>
  <si>
    <t>Li, Yuze; Jiang, Shangrong; Li, Xuerong; Wang, Shouyang</t>
  </si>
  <si>
    <t>Hybrid data decomposition-based deep learning for Bitcoin prediction and algorithm trading</t>
  </si>
  <si>
    <t>Bitcoin price; Variational mode decomposition; Deep learning; Price forecasting; Algorithmic trading</t>
  </si>
  <si>
    <t>CRUDE-OIL PRICE; VOLATILITY; BLOCKCHAIN; CRYPTOCURRENCIES; MARKET; TECHNOLOGY; MODEL; GOLD; SPOT; EMD</t>
  </si>
  <si>
    <t>In recent years, Bitcoin has received substantial attention as potentially high-earning investment. However, its volatile price movement exhibits great financial risks. Therefore, how to accurately predict and capture changing trends in the Bitcoin market is of substantial importance to investors and policy makers. However, empirical works in the Bitcoin forecasting and trading support systems are at an early stage. To fill this void, this study proposes a novel data decomposition-based hybrid bidirectional deep-learning model in forecasting the daily price change in the Bitcoin market and conducting algorithmic trading on the market. Two primary steps are involved in our methodology framework, namely, data decomposition for inner factors extraction and bidirectional deep learning for forecasting the Bitcoin price. Results demonstrate that the proposed model outperforms other benchmark models, including econometric models, machine-learning models, and deep-learning models. Furthermore, the proposed model achieved higher investment returns than all benchmark models and the buy-and-hold strategy in a trading simulation. The robustness of the model is verified through multiple forecasting periods and testing intervals.</t>
  </si>
  <si>
    <t>[Li, Yuze; Li, Xuerong] Chinese Acad Sci, Acad Math &amp; Syst Sci, Beijing, Peoples R China; [Jiang, Shangrong; Wang, Shouyang] Univ Chinese Acad Sci, Sch Econ &amp; Management, Beijing, Peoples R China</t>
  </si>
  <si>
    <t>Chinese Academy of Sciences; Academy of Mathematics &amp; System Sciences, CAS; Chinese Academy of Sciences; University of Chinese Academy of Sciences, CAS</t>
  </si>
  <si>
    <t>Li, XR (corresponding author), Chinese Acad Sci, Acad Math &amp; Syst Sci, Beijing, Peoples R China.</t>
  </si>
  <si>
    <t>lixuerong@amss.ac.cn</t>
  </si>
  <si>
    <t>Li, Xuerong/AAY-6944-2021</t>
  </si>
  <si>
    <t>National Natural Science Foundation of China [71988101, 71901205]</t>
  </si>
  <si>
    <t>This work was supported by the National Natural Science Foundation of China (Grant numbers 71988101, 71901205). Not applicable.</t>
  </si>
  <si>
    <t>APR 2</t>
  </si>
  <si>
    <t>10.1186/s40854-022-00336-7</t>
  </si>
  <si>
    <t>0F2ES</t>
  </si>
  <si>
    <t>WOS:000777179100003</t>
  </si>
  <si>
    <t>Budhwar, P; Malik, A; De Silva, MTT; Thevisuthan, P</t>
  </si>
  <si>
    <t>Budhwar, Pawan; Malik, Ashish; De Silva, M. T. Thedushika; Thevisuthan, Praveena</t>
  </si>
  <si>
    <t>Artificial intelligence - challenges and opportunities for international HRM: a review and research agenda</t>
  </si>
  <si>
    <t>INTERNATIONAL JOURNAL OF HUMAN RESOURCE MANAGEMENT</t>
  </si>
  <si>
    <t>Artificial intelligence; international human resource management; employee outcomes; organisational outcomes; systematic review</t>
  </si>
  <si>
    <t>HUMAN-RESOURCE; MANAGEMENT-SYSTEMS; VIDEO INTERVIEWS; JOB; EMPLOYEES; KNOWLEDGE; AI; METHODOLOGY; INNOVATION; ALGORITHM</t>
  </si>
  <si>
    <t>Artificial intelligence (AI) and other AI-based applications are being integrated into firms' human resource management (HRM) approaches for managing people in domestic and international organisations. The last decade has seen a growth in AI-based applications proliferating the HRM function, triggering an exciting new stream of research on topics such as the social presence of AI and robotics, effects of AI adoption on individual and business level outcomes, and evaluating AI-enabled HRM practices. Adopting these technologies has resulted in how work is organised in local and international firms, noting opportunities for employees and firms' resource utilisation, decision-making, and problem-solving. However, despite a growing interest in scholarship, research on AI-based technologies for HRM is limited and fragmented. Further research is needed that analyses the role of AI-assisted applications in HRM functions and human-AI interactions in large multinational enterprises diffusing such innovations. In response to these combined issues-the fragmented nature of research and limited extant literature, we present a systematic review on the theme of this special issue and offer a nuanced understating of what is known, yet to be known, and future research directions to frame a future research agenda for international HRM. We develop a conceptual framework that integrates research on AI applications in HRM and offers a cohesive base for future research endeavours. We also develop a set of testable propositions that serve as directions for future research.</t>
  </si>
  <si>
    <t>[Budhwar, Pawan] Aston Univ, Aston Business Sch, Birmingham, W Midlands, England; [Malik, Ashish] Univ Newcastle Australia, UoN Cent Coast Business Sch, BO 1-16 Business Off,10 Chittaway Rd, Ourimbah, NSW 2258, Australia; [De Silva, M. T. Thedushika; Thevisuthan, Praveena] Univ Newcastle, Newcastle Business Sch, Callaghan, NSW, Australia</t>
  </si>
  <si>
    <t>Aston University; University of Newcastle; University of Newcastle</t>
  </si>
  <si>
    <t>Malik, A (corresponding author), Univ Newcastle Australia, UoN Cent Coast Business Sch, BO 1-16 Business Off,10 Chittaway Rd, Ourimbah, NSW 2258, Australia.</t>
  </si>
  <si>
    <t>ashish.malik@newcastle.edu.au</t>
  </si>
  <si>
    <t>De Silva, Dr Thedushika/JRY-7394-2023; Malik, Ashish/H-5624-2012; /MCX-6747-2025</t>
  </si>
  <si>
    <t>Thevisuthan, Praveena/0000-0002-3003-1233; /0000-0002-2422-4194</t>
  </si>
  <si>
    <t>0958-5192</t>
  </si>
  <si>
    <t>1466-4399</t>
  </si>
  <si>
    <t>INT J HUM RESOUR MAN</t>
  </si>
  <si>
    <t>Int. J. Hum. Resour. Manag.</t>
  </si>
  <si>
    <t>MAR 26</t>
  </si>
  <si>
    <t>10.1080/09585192.2022.2035161</t>
  </si>
  <si>
    <t>ZO3EF</t>
  </si>
  <si>
    <t>WOS:000765610800001</t>
  </si>
  <si>
    <t>Ben Ammar, I; Hellara, S</t>
  </si>
  <si>
    <t>Ben Ammar, Imen; Hellara, Slaheddine</t>
  </si>
  <si>
    <t>High-frequency trading, stock volatility, and intraday crashes</t>
  </si>
  <si>
    <t>QUARTERLY REVIEW OF ECONOMICS AND FINANCE</t>
  </si>
  <si>
    <t>Algorithmic trading; High-frequency trading; Market microstructure; Stock volatility; Intraday crashes; Algorithmic trading; High-frequency trading; Market microstructure; Stock volatility; Intraday crashes</t>
  </si>
  <si>
    <t>RANGE-BASED ESTIMATION; PANEL-DATA; REALIZED VARIANCE; MARKET; LIQUIDITY</t>
  </si>
  <si>
    <t>We examine the effect of high-frequency trading (HFT) on the price volatility of Euronext-listed stocks. Under stable market conditions, greater HFT intensity is associated with decreased stock price volatility. However, during periods of intraday crashes, rapid interactions between HFT algorithms lead to high rates of order cancellations and simultaneous withdrawals of high-frequency traders from the limit order book. High-frequency traders submit aggressive orders during these periods and consume more liquidity than they provide, resulting in increased stock price volatility.(c) 2022 Board of Trustees of the University of Illinois. Published by Elsevier Inc. All rights reserved.</t>
  </si>
  <si>
    <t>[Ben Ammar, Imen; Hellara, Slaheddine] Univ Tunis, Dept Finance &amp; Accounting, ISGT, LR99ES04 BESTMOD, Tunis 2000, Tunisia</t>
  </si>
  <si>
    <t>Universite de Tunis</t>
  </si>
  <si>
    <t>Ben Ammar, I (corresponding author), Univ Tunis, Dept Finance &amp; Accounting, ISGT, LR99ES04 BESTMOD, Tunis 2000, Tunisia.</t>
  </si>
  <si>
    <t>b.ammar.imene@gmail.com</t>
  </si>
  <si>
    <t>1062-9769</t>
  </si>
  <si>
    <t>1878-4259</t>
  </si>
  <si>
    <t>Q REV ECON FINANC</t>
  </si>
  <si>
    <t>Q. Rev. Econ. Financ.</t>
  </si>
  <si>
    <t>10.1016/j.qref.2022.03.004</t>
  </si>
  <si>
    <t>MAR 2022</t>
  </si>
  <si>
    <t>1B0GS</t>
  </si>
  <si>
    <t>WOS:000792124100004</t>
  </si>
  <si>
    <t>Karpoff, JM; Litan, R; Schrand, C; Weil, RL</t>
  </si>
  <si>
    <t>Karpoff, Jonathan M.; Litan, Robert; Schrand, Catherine; Weil, Roman L.</t>
  </si>
  <si>
    <t>What ESG-Related Disclosures Should the SEC Mandate?</t>
  </si>
  <si>
    <t>disclosure; ESG; SEC; stakeholders</t>
  </si>
  <si>
    <t>SHAREHOLDER HETEROGENEITY</t>
  </si>
  <si>
    <t>As the U.S. Securities and Exchange Commission considers appropriate ESG disclosure mandates, the Financial Economist's Roundtable contributes to the debate with a statement summarizing its policy discussion. The FER believes financial regulators should limit mandates to matters that directly affect the firm's cash flows. Further, when issuer filings include ESG ratings, those filings should include information about the raters, the factors used, and the weights on the factors. The FER recommends that the SEC should not mandate disclosure of the firm's impacts on environmental and social (E&amp;S) outcomes.</t>
  </si>
  <si>
    <t>[Karpoff, Jonathan M.] Univ Washington, Foster Sch Business, Finance, Seattle, WA 98195 USA; [Karpoff, Jonathan M.] Univ Washington, Foster Sch Business, Innovat, Seattle, WA 98195 USA; [Litan, Robert] Brookings Inst, Econ Studies, Washington, DC 20036 USA; [Schrand, Catherine] Univ Penn, Wharton Sch Business, Philadelphia, PA 19104 USA; [Weil, Roman L.] Univ Chicago, Booth Sch Business, Accounting, Chicago, IL 60637 USA</t>
  </si>
  <si>
    <t>University of Washington; University of Washington Seattle; University of Washington; University of Washington Seattle; Brookings Institution; University of Pennsylvania; University of Chicago</t>
  </si>
  <si>
    <t>Karpoff, JM (corresponding author), Univ Washington, Foster Sch Business, Finance, Seattle, WA 98195 USA.;Karpoff, JM (corresponding author), Univ Washington, Foster Sch Business, Innovat, Seattle, WA 98195 USA.</t>
  </si>
  <si>
    <t>Karpoff, Jonathan/0000-0002-5981-8320</t>
  </si>
  <si>
    <t>10.1080/0015198X.2022.2044718</t>
  </si>
  <si>
    <t>3Y7CM</t>
  </si>
  <si>
    <t>WOS:000772883500001</t>
  </si>
  <si>
    <t>Cox, J; Van Ness, B; Van Ness, R</t>
  </si>
  <si>
    <t>Cox, Justin; Van Ness, Bonnie; Van Ness, Robert</t>
  </si>
  <si>
    <t>The dark side of IPOs: Examining where and who trades in the IPO secondary market</t>
  </si>
  <si>
    <t>algorithmic trading; dark trading; hidden trading; IPOs; Lit fragmentation</t>
  </si>
  <si>
    <t>INITIAL PUBLIC OFFERINGS; LIQUIDITY BENEFITS; ORDER FLOW; INFORMATION; UNDERWRITER</t>
  </si>
  <si>
    <t>We analyze the impact of trading dynamics, including fragmentation of markets, undisplayed (dark), and algorithmic trading, on liquidity formation in initial public offerings (IPOs). We find that these various trading dynamics evolve throughout the IPO secondary market and are dependent on the IPO's initial offering-day underpricing. Higher levels of fragmentation in displayed (lit) markets and algorithmic trading improve market quality in IPOs, while higher levels of undisplayed (dark) trading harm it. Overall, we find that, with the exception of the impact of dark trading, the concerns regarding the impact of fragmented markets and algorithmic trading on IPO liquidity are mostly unwarranted.</t>
  </si>
  <si>
    <t>[Cox, Justin] Appalachian State Univ, Dept Finance Banking &amp; Insurance, Boone, NC 28608 USA; [Van Ness, Bonnie; Van Ness, Robert] Univ Mississippi, Sch Business Adm, Oxford, MS 38677 USA</t>
  </si>
  <si>
    <t>University of North Carolina; Appalachian State University; University of Mississippi</t>
  </si>
  <si>
    <t>Van Ness, R (corresponding author), Univ Mississippi, Sch Business Adm, Oxford, MS 38677 USA.</t>
  </si>
  <si>
    <t>rvanness@bus.olemiss.edu</t>
  </si>
  <si>
    <t>10.1111/fima.12394</t>
  </si>
  <si>
    <t>WOS:000771074000001</t>
  </si>
  <si>
    <t>Mabrouk, N; Chihab, M; Hachkar, Z; Chihab, Y</t>
  </si>
  <si>
    <t>Mabrouk, Nabil; Chihab, Marouane; Hachkar, Zakaria; Chihab, Younes</t>
  </si>
  <si>
    <t>Intraday Trading Strategy based on Gated Recurrent Unit and Convolutional Neural Network: Forecasting Daily Price Direction</t>
  </si>
  <si>
    <t>INTERNATIONAL JOURNAL OF ADVANCED COMPUTER SCIENCE AND APPLICATIONS</t>
  </si>
  <si>
    <t>Forex; trading; machine learning; deep learning; random forest; technical indicators; technical rules; convolutional neural network; gated recurrent unit</t>
  </si>
  <si>
    <t>Forex or FX is the short form of the Foreign Exchange Market, it is known as the largest financial market in the world where Investors can buy a certain amount of currency and hold it on until the exchange rate moves, then sell it to make money. This operation is not easy as it looks; due to the forte fluctuation of this market, investors find it a risky area to trade. A successful strategy in Forex should reduce the rate of risks and increase the profitability of investment by considering economic and political factors and avoiding emotional investment. In this article, we propose a trading strategy based on machine learning algorithms to reduce the risks of trading on the forex market and increase benefits at the same time. For that, we use an algorithm that generates technical indicators and technical rules containing information that may explain the movement of the stock price, the generated data is fed to a machine-learning algorithm to learn and recognize price patterns. Our algorithm is the combination of two deep learning algorithms, Gated Recurrent Unit GRU and Convolutional Neural Network CNN; it aims to predict the next day signal (BUY, HOLD or SELL) The model performance is evaluated for USD/EUR by different metrics generally used for machine learning algorithms, another method used to evaluate the profitability by comparing the returns of the strategy and the returns of the market. The proposed system showed a good improvement in the prediction of the price.</t>
  </si>
  <si>
    <t>[Mabrouk, Nabil; Chihab, Marouane; Chihab, Younes] Ibn Toufail Univ, Comp Sci Lab, Kenitra, Morocco; [Hachkar, Zakaria] Cadi Ayyad Univ, Fundamental &amp; Appl Phys Lab, Safi, Morocco</t>
  </si>
  <si>
    <t>Ibn Tofail University of Kenitra; Cadi Ayyad University of Marrakech</t>
  </si>
  <si>
    <t>Mabrouk, N (corresponding author), Ibn Toufail Univ, Comp Sci Lab, Kenitra, Morocco.</t>
  </si>
  <si>
    <t>SCIENCE &amp; INFORMATION SAI ORGANIZATION LTD</t>
  </si>
  <si>
    <t>WEST YORKSHIRE</t>
  </si>
  <si>
    <t>19 BOLLING RD, BRADFORD, WEST YORKSHIRE, 00000, ENGLAND</t>
  </si>
  <si>
    <t>2158-107X</t>
  </si>
  <si>
    <t>2156-5570</t>
  </si>
  <si>
    <t>INT J ADV COMPUT SC</t>
  </si>
  <si>
    <t>Int. J. Adv. Comput. Sci. Appl.</t>
  </si>
  <si>
    <t>1K6RC</t>
  </si>
  <si>
    <t>WOS:000798724400001</t>
  </si>
  <si>
    <t>Anand, V; Gupta, S; Koundal, D; Nayak, SR; Barsocchi, P; Bhoi, AK</t>
  </si>
  <si>
    <t>Anand, Vatsala; Gupta, Sheifali; Koundal, Deepika; Nayak, Soumya Ranjan; Barsocchi, Paolo; Bhoi, Akash Kumar</t>
  </si>
  <si>
    <t>Modified U-NET Architecture for Segmentation of Skin Lesion</t>
  </si>
  <si>
    <t>SENSORS</t>
  </si>
  <si>
    <t>image analysis; segmentation; skin disease; U-Net; deep learning; convolutional neural network</t>
  </si>
  <si>
    <t>CLASSIFICATION; INTERNET; MODEL</t>
  </si>
  <si>
    <t>Dermoscopy images can be classified more accurately if skin lesions or nodules are segmented. Because of their fuzzy borders, irregular boundaries, inter- and intra-class variances, and so on, nodule segmentation is a difficult task. For the segmentation of skin lesions from dermoscopic pictures, several algorithms have been developed. However, their accuracy lags well behind the industry standard. In this paper, a modified U-Net architecture is proposed by modifying the feature map's dimension for an accurate and automatic segmentation of dermoscopic images. Apart from this, more kernels to the feature map allowed for a more precise extraction of the nodule. We evaluated the effectiveness of the proposed model by considering several hyper parameters such as epochs, batch size, and the types of optimizers, testing it with augmentation techniques implemented to enhance the amount of photos available in the PH2 dataset. The best performance achieved by the proposed model is with an Adam optimizer using a batch size of 8 and 75 epochs.</t>
  </si>
  <si>
    <t>[Anand, Vatsala; Gupta, Sheifali] Chitkara Univ, Inst Engn &amp; Technol, Rajpura 140401, Punjab, India; [Koundal, Deepika] Univ Petr &amp; Energy Studies, Sch Comp Sci, Dept Syst, Dehra Dun 248007, Uttarakhand, India; [Nayak, Soumya Ranjan] Amity Univ Uttar Pradesh, Amity Sch Engn &amp; Technol, Noida 201301, India; [Barsocchi, Paolo; Bhoi, Akash Kumar] CNR, Inst Informat Sci &amp; Technol, I-56124 Pisa, Italy; [Bhoi, Akash Kumar] Delhi NCR, KIET Grp Inst, Ghaziabad 201206, Delhi, India; [Bhoi, Akash Kumar] AB Tech eRes ABTeR, Sambalpur 768018, India</t>
  </si>
  <si>
    <t>Chitkara University, Punjab; University of Petroleum &amp; Energy Studies (UPES); Amity University Noida; Consiglio Nazionale delle Ricerche (CNR); Istituto di Scienza e Tecnologie dell'Informazione Alessandro Faedo (ISTI-CNR); KIET Group of Institutions</t>
  </si>
  <si>
    <t>Barsocchi, P; Bhoi, AK (corresponding author), CNR, Inst Informat Sci &amp; Technol, I-56124 Pisa, Italy.;Bhoi, AK (corresponding author), Delhi NCR, KIET Grp Inst, Ghaziabad 201206, Delhi, India.;Bhoi, AK (corresponding author), AB Tech eRes ABTeR, Sambalpur 768018, India.</t>
  </si>
  <si>
    <t>vatsala.anand@chitkara.edu.in; sheifali.gupta@chitkara.edu.in; dkoundal@ddn.upes.ac.in; srnayak@amity.edu; paolo.barsocchi@isti.cnr.it; akash.b@kiet.edu</t>
  </si>
  <si>
    <t>Bhoi, Dr. Akash Kumar/G-8518-2016; Bhoi, Akash/GPX-4652-2022; Nayak, Dr. Soumya Ranjan/S-5908-2018; Koundal, Deepika/I-9927-2019; Anand, Vatsala/GLS-8493-2022; Gupta, Sheifali/IQU-0129-2023; Nayak, Soumya/S-5908-2018; Barsocchi, Paolo/AAY-2364-2020</t>
  </si>
  <si>
    <t>Bhoi, Dr. Akash Kumar/0000-0003-2759-3224; gupta, sheifali/0000-0001-5692-418X; Nayak, Dr. Soumya Ranjan/0000-0002-4155-884X; Koundal, Deepika/0000-0003-1688-8772; Anand, Vatsala/0000-0001-6143-250X</t>
  </si>
  <si>
    <t>1424-8220</t>
  </si>
  <si>
    <t>SENSORS-BASEL</t>
  </si>
  <si>
    <t>Sensors</t>
  </si>
  <si>
    <t>10.3390/s22030867</t>
  </si>
  <si>
    <t>Chemistry, Analytical; Engineering, Electrical &amp; Electronic; Instruments &amp; Instrumentation</t>
  </si>
  <si>
    <t>Chemistry; Engineering; Instruments &amp; Instrumentation</t>
  </si>
  <si>
    <t>ZF1RU</t>
  </si>
  <si>
    <t>WOS:000759351900001</t>
  </si>
  <si>
    <t>Fikri, N; Moussaid, K; Rida, M; El Omri, A; Abghour, N</t>
  </si>
  <si>
    <t>Fikri, Noussair; Moussaid, Khalid; Rida, Mohamed; El Omri, Amina; Abghour, Noureddine</t>
  </si>
  <si>
    <t>A Channeled Multilayer Perceptron as Multi-Modal Approach for Two Time-Frames Algo-Trading Strategy</t>
  </si>
  <si>
    <t>FOREX; neural networks; EMA; Bollinger band; stochastic RSI; momentum reversal; MLP; back-propagation; feed-forward</t>
  </si>
  <si>
    <t>CONVOLUTIONAL NEURAL-NETWORKS</t>
  </si>
  <si>
    <t>FOREX (Foreign Exchanges) is a 24H open market with an enormous daily volume. Most of the used Trading strategies, used individually, are not providing accurate signals. In this paper, we are proposing an automated trading strategy that fits random market behaviors. It is based on neural networks applying triple exponential weighted moving average (EMA) as a trend indicator, Bollinger bands as a volatility indicator, and stochastic RSI as a momentum reversal indicator to prevent false indications in a short time frame. This approach is based on trend, volatility, and momentum reversal patterns combined with a market adaptive and a distributed multi-layer perceptron (MLP). It is called channeled multi-layer perceptron (CMLP) that is a neural network using channels and routines trained by previous profit/loss earned by triple EMA crossover, Bollinger Bands, and Stochastic RSI signals. Instead of using classic computations and Back-propagation for adjusting MLP parameters, we established a channeled multi-layer perceptron inspired by a multi-modal learning approach where each group of modalities (Channel) has its K, That stands for a dynamic channel coefficient to produce a multi-processed feed-forward neural network that prevents uncertain trading signals depending on trend-volatility-momentum random patterns. CMLP has been compared to Multi-Modal GARCH-ARIMA and has proven its efficiency in unstable markets.</t>
  </si>
  <si>
    <t>[Fikri, Noussair; Moussaid, Khalid; Rida, Mohamed; El Omri, Amina; Abghour, Noureddine] Hassan II Univ Casablanca, Fac Sci, LIMSAD Labs, Km 8 Route El Jadida, Casablanca, Morocco</t>
  </si>
  <si>
    <t>Hassan II University of Casablanca</t>
  </si>
  <si>
    <t>Fikri, N (corresponding author), Hassan II Univ Casablanca, Fac Sci, LIMSAD Labs, Km 8 Route El Jadida, Casablanca, Morocco.</t>
  </si>
  <si>
    <t>RIDA, Mohamed/AFX-4878-2022; MOUSSAID, Khalid/R-2732-2019</t>
  </si>
  <si>
    <t>MOUSSAID, Khalid/0000-0002-7542-9640; Abghour, Noreddine/0000-0002-8429-6712</t>
  </si>
  <si>
    <t>1K5LE</t>
  </si>
  <si>
    <t>WOS:000798641200001</t>
  </si>
  <si>
    <t>Merkin, LA; Rezin, RM</t>
  </si>
  <si>
    <t>Merkin, L. A.; Rezin, R. M.</t>
  </si>
  <si>
    <t>On Approximation of Transition Densities in Calibration of 1-Dimensional Stochastic Models of Asset Prices</t>
  </si>
  <si>
    <t>LOBACHEVSKII JOURNAL OF MATHEMATICS</t>
  </si>
  <si>
    <t>model calibration; MLE; transition densities; heat kernels; range-based estimators; algorithmic trading</t>
  </si>
  <si>
    <t>For a 1-dimensional stochastic differential equation (SDE) of the type dS(t) = (mu) over tilde (S-t, t; q)dt + (sigma) over tilde (S-t, t; q)dW(t), where S-t is e.g. the price of a certain financial asset, W-t a Brownian motion and q is a finite-dimensional vector of unknown model parameters, we provide a survey of methods for estimating the vector q using the historical time series of S-t. In quantitative finance terms, the SDEs under consideration are called parametric local volatility models, and the family of parameter estimation methods utilizing the historical time series is called real-measure model calibration methods, as opposed to risk-neutral model calibration methods based on the prices of non-linear derivatives (options) with the underlying price S-t. We are primarily focused on the classical Maximum Likelihood Estimation (MLE) framework, and provide extensions of the previously-known MLE methods in two major respects. First, we show that the likelihood values can be computed using the probability density functions (PDFs) for 3-variate distributions of Open, High, Low and Close (OHLC) prices for each historical interval, instead of commonly-used 1-variate PDFs of Open and Close prices only. This allows us to take into account additional market information, i.e. ranges of S-t values as opposed to just point-wise values. Second, in order to construct the required 3-variate OHLC PDFs for general non-constant coefficients (mu) over tilde, and (sigma) over tilde, we apply results from the Heat Kernel theory. The constructed method may be applicable to a wide class of realistic SDEs in quantitative finance. In particular, this method can be applied to models of crypto-asset prices (e.g., for the purpose of price prediction in algorithmic trading), whereas risk-neutral (derivatives-based) methods would not be applicable due to insufficient liquidity of the crypto-options market. We consider an example of a reversion-based algorithmic trading strategy as an application of this method.</t>
  </si>
  <si>
    <t>[Merkin, L. A.] Sirius Univ Sci &amp; Technol, Soci 354340, Russia; [Rezin, R. M.] Innopolis Univ, Innopolis 420500, Republic Of Tat, Russia</t>
  </si>
  <si>
    <t>Innopolis University</t>
  </si>
  <si>
    <t>Merkin, LA (corresponding author), Sirius Univ Sci &amp; Technol, Soci 354340, Russia.</t>
  </si>
  <si>
    <t>merkin.la@talantiuspeh.ru; r.rezin@innopolis.ru</t>
  </si>
  <si>
    <t>Ministry of Digital Development, Communications and Mass Media of the Russian Federation; Russian Venture Company [004/20, IGK 0000000007119P190002]</t>
  </si>
  <si>
    <t>Ministry of Digital Development, Communications and Mass Media of the Russian Federation; Russian Venture Company</t>
  </si>
  <si>
    <t>This work has been financially supported by the Ministry of Digital Development, Communications and Mass Media of the Russian Federation and Russian Venture Company (Agreement no. 004/20 of March 20, 2020, IGK 0000000007119P190002).</t>
  </si>
  <si>
    <t>MAIK NAUKA/INTERPERIODICA/SPRINGER</t>
  </si>
  <si>
    <t>233 SPRING ST, NEW YORK, NY 10013-1578 USA</t>
  </si>
  <si>
    <t>1995-0802</t>
  </si>
  <si>
    <t>1818-9962</t>
  </si>
  <si>
    <t>LOBACHEVSKII J MATH</t>
  </si>
  <si>
    <t>Lobachevskii J. Math.</t>
  </si>
  <si>
    <t>10.1134/S1995080222050183</t>
  </si>
  <si>
    <t>1J0EB</t>
  </si>
  <si>
    <t>WOS:000797598000017</t>
  </si>
  <si>
    <t>Cooper, R; Currie, WL; Seddon, JJM; Van Vliet, B</t>
  </si>
  <si>
    <t>Cooper, Ricky; Currie, Wendy L.; Seddon, Jonathan J. M.; Van Vliet, Ben</t>
  </si>
  <si>
    <t>Competitive advantage in algorithmic trading: a behavioral innovation economics approach</t>
  </si>
  <si>
    <t>REVIEW OF BEHAVIORAL FINANCE</t>
  </si>
  <si>
    <t>High-frequency trading; Behavioral innovation economics; Strategic entrepreneurship; Competitive advantage; Expected capability theory</t>
  </si>
  <si>
    <t>STRATEGIC ENTREPRENEURSHIP; COMPLEX PRODUCTS; MARKET; MODEL; MANAGEMENT; PERFORMANCE; FINANCE; CAPABILITIES; ORGANIZATION; UNCERTAINTY</t>
  </si>
  <si>
    <t>Purpose This paper investigates the strategic behavior of algorithmic trading firms from an innovation economics perspective. The authors seek to uncover the sources of competitive advantage these firms develop to make markets inefficient for them and enable their survival. Design/methodology/approach First, the authors review expected capability, a quantitative behavioral model of the sustainable, or reliable, profits that lead to survival. Second, they present qualitative data gathered from semi-structured interviews with industry professionals as well as from the academic and industry literatures. They categorize this data into first-order concepts and themes of opportunity-, advantage- and meta-seeking behaviors. Associating the observed sources of competitive advantages with the components of the expected capability model allows us to describe the economic rationale these firms have for developing those sources and explain how they survive. Findings The data reveals ten sources of competitive advantages, which the authors label according to known ones in the strategic management literature. We find that, due to the dynamically complex environments and their bounded resources, these firms seek heuristic compromise among these ten, which leads to satisficing. Their application of innovation methodology that prescribes iterative ex post hypothesis testing appears to quell internal conflict among groups and promote organizational survival. The authors believe their results shed light on the behavior and motivations of algorithmic market actors, but also of innovative firms more generally. Originality/value Based upon their review of the literature, this is the first paper to provide such a complete explanation of the strategic behavior of algorithmic trading firms.</t>
  </si>
  <si>
    <t>[Cooper, Ricky; Van Vliet, Ben] IIT, Stuart Sch Business, Chicago, IL 60616 USA; [Currie, Wendy L.; Seddon, Jonathan J. M.] Audencia Business Sch, Nantes, France</t>
  </si>
  <si>
    <t>Illinois Institute of Technology; Audencia</t>
  </si>
  <si>
    <t>Van Vliet, B (corresponding author), IIT, Stuart Sch Business, Chicago, IL 60616 USA.</t>
  </si>
  <si>
    <t>bvanvliet@stuart.iit.edu</t>
  </si>
  <si>
    <t>; Currie, Wendy/LRU-6539-2024; Seddon, Jonathan/JMQ-8161-2023</t>
  </si>
  <si>
    <t>Seddon, Jonathan/0000-0001-5689-9471;</t>
  </si>
  <si>
    <t>1940-5979</t>
  </si>
  <si>
    <t>1940-5987</t>
  </si>
  <si>
    <t>REV BEHAV FINANCE</t>
  </si>
  <si>
    <t>Rev. Behav. Finance</t>
  </si>
  <si>
    <t>JUN 19</t>
  </si>
  <si>
    <t>10.1108/RBF-06-2021-0119</t>
  </si>
  <si>
    <t>JAN 2022</t>
  </si>
  <si>
    <t>J6ID4</t>
  </si>
  <si>
    <t>WOS:000748397500001</t>
  </si>
  <si>
    <t>Aitken, M; Harris, D; Harris, F</t>
  </si>
  <si>
    <t>Aitken, Michael; Harris, Drew; Harris, Frederick</t>
  </si>
  <si>
    <t>The Joint Impact of Fragmentation into the Dark and Algorithmic Trading on Implicit Trading Costs and Market Manipulation</t>
  </si>
  <si>
    <t>JOURNAL OF INVESTING</t>
  </si>
  <si>
    <t>BID-ASK SPREAD; EXECUTION COSTS; QUALITY; TRADES; INFORMATION; COMPONENTS; LIQUIDITY; UPSTAIRS; NASDAQ; NYSE</t>
  </si>
  <si>
    <t>The authors investigate the effects of algorithmic trading and lit/dark fragmentation on US equity market quality. Market quality refers to the efficiency of lower implicit trading costs as well as market integrity, which are addressed here as reduced end-of-day (EOD) trade-based manipulation. A simultaneous equations model of effective spreads, a proxy for algorithmic trading, and EOD manipulation is carefully specified, and the instrumental variables are pretested to confirm exogeneity and strength. They estimate how fragmentation of the lit and dark order flow in NYSE-listed firms pre- and post-Regulation National Market System (Reg NMS) along with high-frequency algorithmic trading (HFT/AT) jointly determine round-trip implicit transaction costs and EOD manipulation. The authors find that lit (dark) market fragmentation lowers (raises) effective spreads, reduces (increases) EOD manipulation, and increases (decreases) HFT/AT once Reg NMS establishes quote discipline.</t>
  </si>
  <si>
    <t>[Aitken, Michael] Macquarie Univ, Finance, Business Sch, Sydney, NSW, Australia; [Aitken, Michael] Rozetta Inst Sydney, Sydney, NSW, Australia; [Harris, Drew] Epoch Capital, Sydney, NSW, Australia; [Harris, Frederick] Wake Forest Univ, Econ &amp; Finance, Sch Business, Winston Salem, NC USA</t>
  </si>
  <si>
    <t>Macquarie University; RoZetta Institute; Wake Forest University</t>
  </si>
  <si>
    <t>Aitken, M (corresponding author), Macquarie Univ, Finance, Business Sch, Sydney, NSW, Australia.;Aitken, M (corresponding author), Rozetta Inst Sydney, Sydney, NSW, Australia.</t>
  </si>
  <si>
    <t>alken@cmcrc.com; drew.harris.nz@epoch.capital; harrlsf@wfu.edu</t>
  </si>
  <si>
    <t>Aitken, Michael/0000-0002-2693-9409</t>
  </si>
  <si>
    <t>1068-0896</t>
  </si>
  <si>
    <t>2168-8613</t>
  </si>
  <si>
    <t>J INVEST</t>
  </si>
  <si>
    <t>J. Invest.</t>
  </si>
  <si>
    <t>10.3905/joi.2021.1.211</t>
  </si>
  <si>
    <t>YR4IA</t>
  </si>
  <si>
    <t>WOS:000749954600003</t>
  </si>
  <si>
    <t>Asodekar, E; Nookala, A; Ayre, S; Nimkar, AV</t>
  </si>
  <si>
    <t>Ceci, M; Flesca, S; Masciari, E; Manco, G; Ras, ZW</t>
  </si>
  <si>
    <t>Asodekar, Eeshaan; Nookala, Arpan; Ayre, Sayali; Nimkar, Anant V.</t>
  </si>
  <si>
    <t>Deep Reinforcement Learning for Automated Stock Trading: Inclusion of Short Selling</t>
  </si>
  <si>
    <t>FOUNDATIONS OF INTELLIGENT SYSTEMS (ISMIS 2022)</t>
  </si>
  <si>
    <t>26th International Symposium on Methodologies for Intelligent Systems (ISMIS)</t>
  </si>
  <si>
    <t>OCT 03-05, 2022</t>
  </si>
  <si>
    <t>Cosenza, ITALY</t>
  </si>
  <si>
    <t>ICAR CNR,Univ Calabria, Dept Comp Engn Modeling Elect &amp; Syst Engn,Univ Bari Aldo Moro, Comp Sci Dept,Univ Naples Federico II, DIETI Dept</t>
  </si>
  <si>
    <t>Machine learning; Deep reinforcement learning; Actor-critic framework; Markov Decision Process; Automated stock trading</t>
  </si>
  <si>
    <t>Multiple facets of the financial industry, such as algorithmic trading, have greatly benefited from their unison with cutting-edge machine learning research in recent years. However, despite significant research efforts directed towards leveraging supervised learning methods alone for designing superior algorithmic trading strategies, existing studies continue to confront significant hurdles like striking the optimum balance of risk and return, incorporating real-world complexities, and minimizing max drawdown periods. This research work proposes a modified deep reinforcement learning (DRL) approach to automated stock trading with the inclusion of short selling, a new thresholding framework, and employs turbulence as a safety switch. The DRL agents' performance is evaluated on the U.S. stock market's DJIA index constituents. The modified DRL agents are shown to outperform previous DRL approaches and the DJIA index, in terms of absolute returns, risk-adjusted returns, and lower max drawdowns, while giving insights into the effects of short selling inclusion and proposed thresholding.</t>
  </si>
  <si>
    <t>[Asodekar, Eeshaan; Nookala, Arpan; Ayre, Sayali; Nimkar, Anant V.] Sardar Patel Inst Technol, Mumbai, Maharashtra, India</t>
  </si>
  <si>
    <t>Asodekar, E (corresponding author), Sardar Patel Inst Technol, Mumbai, Maharashtra, India.</t>
  </si>
  <si>
    <t>eeshaan.asodekar@spit.ac.in; ganesharpan.nookala@spit.ac.in; sayali.ayre@spit.ac.in; anant_nimkar@spit.ac.in</t>
  </si>
  <si>
    <t>/Q-5093-2018</t>
  </si>
  <si>
    <t>978-3-031-16564-1; 978-3-031-16563-4</t>
  </si>
  <si>
    <t>10.1007/978-3-031-16564-1_18</t>
  </si>
  <si>
    <t>BU2WB</t>
  </si>
  <si>
    <t>WOS:000886990100018</t>
  </si>
  <si>
    <t>Chakravarty, RR; Pani, S</t>
  </si>
  <si>
    <t>Chakravarty, Ranjan R.; Pani, Sudhanshu</t>
  </si>
  <si>
    <t>Investigating Intertrade Durations using Copulas: An Experiment with NASDAQ Data</t>
  </si>
  <si>
    <t>High resolution; Limit order markets; Durations; Liquidity; Bid-Ask Spread; Algorithmic trading; Pair copula construction</t>
  </si>
  <si>
    <t>PRICE; INFORMATION; VOLUME; MODEL; MARKET; IMPACT</t>
  </si>
  <si>
    <t>The pattern of dependence between liquidity, durations (orders and trades) and bid-ask spreads in a limit order market are examined in high resolution invoking copulas and graph theory. Using intraday data from a sample of NASDAQ 100 stocks and an experimental design, we study the information pathways in markets in the presence of algorithmic traders. Our results confirm that multivariate analysis is more appropriate to investigate these information pathways. We observe that the strength and nature of the dependence between variables vary through the trading day. We confirm the existence of stylised aspects of algorithmic trading, such as tail dependence in trade durations, a balance between buy and sell side in order durations, liquidity and bid-ask spreads, and the bid-ask spread and liquidity trade-off in the dependence structure.</t>
  </si>
  <si>
    <t>[Chakravarty, Ranjan R.; Pani, Sudhanshu] NMIMS Univ, Sch Business Management, Mumbai 400056, Maharashtra, India</t>
  </si>
  <si>
    <t>SVKM's NMIMS (Deemed to be University)</t>
  </si>
  <si>
    <t>Pani, S (corresponding author), NMIMS Univ, Sch Business Management, Mumbai 400056, Maharashtra, India.</t>
  </si>
  <si>
    <t>sudhanshu.pani@sbm.nmims.edu</t>
  </si>
  <si>
    <t>Pani, Sudhanshu/0000-0001-6878-4962</t>
  </si>
  <si>
    <t>10.3233/AF-200362</t>
  </si>
  <si>
    <t>3Q1MP</t>
  </si>
  <si>
    <t>WOS:000837998600003</t>
  </si>
  <si>
    <t>Using strongly typed genetic programming to combine technical and sentiment analysis for algorithmic trading</t>
  </si>
  <si>
    <t>2022 IEEE CONGRESS ON EVOLUTIONARY COMPUTATION (CEC)</t>
  </si>
  <si>
    <t>IEEE Congress on Evolutionary Computation</t>
  </si>
  <si>
    <t>IEEE Congress on Evolutionary Computation (CEC)</t>
  </si>
  <si>
    <t>IEEE,IEEE CIS,Int Neural Network Soc,Evolutionary Programming Soc,IET,Univ Padova, Dept Math Tullio Levi Civita,European Space Agcy,Expert Ai,Elsevier,Springer Nat,Google,Baker &amp; Hughes,NVIDIA</t>
  </si>
  <si>
    <t>Algorithmic trading has become an increasingly thriving research area and a lot of focus has been given on indicators from technical and sentiment analysis. In this paper, we examine the advantages of combining features from both analyses. To do this, we use two different genetic programming algorithms (GP). The first algorithm allows trees to contain technical and/or sentiment analysis indicators without any constraints. The second algorithm introduces technical and sentiment analysis types through a strongly typed GP, whereby one branch of a given tree contains only technical analysis indicators and another branch of the same tree contains only sentiment analysis features. This allows for better exploration and exploitation of the search space of the indicators. We perform experiments on 10 international stocks and compare the above two GPs' performances. Our goal is to demonstrate that the combination of the indicators leads to improved financial performance. Our results show that the strongly typed GP is able to rank first in terms of Sharpe ratio and statistically outperform all other algorithms in terms of rate of return.</t>
  </si>
  <si>
    <t>[Christodoulaki, Eva; Kampouridis, Michael] Univ Essex, Sch Comp Sci &amp; Elect Engn, Colchester, Essex, England</t>
  </si>
  <si>
    <t>Christodoulaki, E (corresponding author), Univ Essex, Sch Comp Sci &amp; Elect Engn, Colchester, Essex, England.</t>
  </si>
  <si>
    <t>978-1-6654-6708-7</t>
  </si>
  <si>
    <t>IEEE C EVOL COMPUTAT</t>
  </si>
  <si>
    <t>10.1109/CEC55065.2022.9870240</t>
  </si>
  <si>
    <t>Computer Science, Artificial Intelligence; Mathematical &amp; Computational Biology; Operations Research &amp; Management Science</t>
  </si>
  <si>
    <t>Computer Science; Mathematical &amp; Computational Biology; Operations Research &amp; Management Science</t>
  </si>
  <si>
    <t>BT9CP</t>
  </si>
  <si>
    <t>WOS:000859282000037</t>
  </si>
  <si>
    <t>Di, SD</t>
  </si>
  <si>
    <t>Di, Shuda</t>
  </si>
  <si>
    <t>The Application of Lasso in Stock Selection</t>
  </si>
  <si>
    <t>PROCEEDINGS OF 2022 7TH INTERNATIONAL CONFERENCE ON MACHINE LEARNING TECHNOLOGIES, ICMLT 2022</t>
  </si>
  <si>
    <t>7th International Conference on Machine Learning Technologies (ICMLT)</t>
  </si>
  <si>
    <t>MAR 11-12, 2022</t>
  </si>
  <si>
    <t>ELECTR NETWORK</t>
  </si>
  <si>
    <t>Quantitative investment; stock selection; Lasso; machine learning; Back-test</t>
  </si>
  <si>
    <t>Quantitative investment construct signals through quantitative models and send buy and sell instructions with computer programs, which pursues to obtain stable income or excess return. Quantitative investment has a history of more than 30 years in overseas development, with stable investment performance, growing market size and shares, and has been recognized by more and more investors. Quantitative investment technology almost covers the whole process of investment, including quantitative stock selection, quantitative timing, stock index futures arbitrage, commodity futures arbitrage, statistical arbitrage, algorithmic trading, asset allocation, risk control and so on. In this paper, we mainly focus on building a quantitative model for stock selection based on a classical machine learning algorithm called lasso. We believe that the stock price is driven by some factors, and we construct several factors based on trading data, fundamental data and other data sets. Machine learning is an emerging research direction in the field of investment. Machine learning algorithms are popular for their high accuracy, strong learning ability and good noise resistance. In this paper, we mainly employ least absolute shrinkage and selection operator (lasso), which help us select the most important factors and make prediction for stock return simultaneously. We back-test our strategy with the component stocks of the CSI Shanghai-Shenzhen 300 index and CSI small-cap 500 index. The results show that our factors, lasso prediction model and strategy perform well in stock selection.</t>
  </si>
  <si>
    <t>[Di, Shuda] Univ Michigan, Ann Arbor, MI 48109 USA</t>
  </si>
  <si>
    <t>University of Michigan System; University of Michigan</t>
  </si>
  <si>
    <t>Di, SD (corresponding author), Univ Michigan, Ann Arbor, MI 48109 USA.</t>
  </si>
  <si>
    <t>dsd19sq@163.com</t>
  </si>
  <si>
    <t>978-1-4503-9574-8</t>
  </si>
  <si>
    <t>10.1145/3529399.3529404</t>
  </si>
  <si>
    <t>Computer Science, Artificial Intelligence; Computer Science, Software Engineering</t>
  </si>
  <si>
    <t>BV5VC</t>
  </si>
  <si>
    <t>WOS:001053939400005</t>
  </si>
  <si>
    <t>Duan, ZJ; Chen, C; Cheng, DW; Liang, YQ; Qian, WN</t>
  </si>
  <si>
    <t>Duan, Zhongjie; Chen, Cen; Cheng, Dawei; Liang, Yuqi; Qian, Weining</t>
  </si>
  <si>
    <t>Optimal Action Space Search: an Effective Deep Reinforcement Learning Method for Algorithmic Trading</t>
  </si>
  <si>
    <t>Reinforcement learning; Algorithmic trading</t>
  </si>
  <si>
    <t>NEURAL-NETWORKS; STRATEGIES</t>
  </si>
  <si>
    <t>Algorithmic trading is a crucial yet challenging task in the financial domain, where trading decisions are made sequentially from milliseconds to days based on the historical price movements and trading frequency. To model such a sequential decision making process in the dynamic financial markets, Deep Reinforcement Learning (DRL) based methods have been applied and demonstrated their success in finding trading strategies that achieve profitable returns. However, the financial markets are complex imperfect information games with high-level of noise and uncertainties which usually make the exploration policy of DRL less effective. In this paper, we propose an end-to-end DRL method that explores solutions on the whole graph via a probabilistic dynamic programming algorithm. Specifically, we separate the state into environment state and position state, and model the position state transition as a directed acyclic graph. To obtain reliable gradients for model training, we adopt a probabilistic dynamic programming algorithm to explore solutions over the whole graph instead of sampling a path. By avoiding the sampling procedure, we propose an efficient training algorithm and overcome the efficiency problem in most existing DRL methods. Furthermore, our method is compatible with most recurrent neural network architecture, which makes our method easy to implement and very effective in practice. Extensive experiments have been conducted on two real-world stock datasets. Experimental results demonstrate that our method can generate stable trading strategies for both high-frequency and low-frequency trading, significantly outperforming the baseline DRL methods on annualized return and Sharpe ratio.</t>
  </si>
  <si>
    <t>[Duan, Zhongjie; Chen, Cen; Qian, Weining] East China Normal Univ, Shanghai, Peoples R China; [Cheng, Dawei] Tongji Univ, Shanghai, Peoples R China; [Liang, Yuqi] Emoney Inc, Seek Data Grp, Shanghai, Peoples R China</t>
  </si>
  <si>
    <t>East China Normal University; Tongji University</t>
  </si>
  <si>
    <t>Chen, C (corresponding author), East China Normal Univ, Shanghai, Peoples R China.;Cheng, DW (corresponding author), Tongji Univ, Shanghai, Peoples R China.</t>
  </si>
  <si>
    <t>zjduan@stu.ecnu.edu.cn; cenchen@dase.ecnu.edu.cn; dcheng@tongji.edu.cn; roly.liang@seek-data.com; wnqian@dase.ecnu.edu.cn</t>
  </si>
  <si>
    <t>Duan, Zhongjie/KHZ-0799-2024</t>
  </si>
  <si>
    <t>10.1145/3511808.3557412</t>
  </si>
  <si>
    <t>WOS:001074639600044</t>
  </si>
  <si>
    <t>Fouque, JP; Jaimungal, S; Saporito, YF</t>
  </si>
  <si>
    <t>Fouque, Jean-Pierre; Jaimungal, Sebastian; Saporito, Yuri F.</t>
  </si>
  <si>
    <t>Optimal Trading with Signals and Stochastic Price Impact</t>
  </si>
  <si>
    <t>algorithmic trading; singular perturbation; multiscale modeling; nonlinear PDE</t>
  </si>
  <si>
    <t>EXECUTION</t>
  </si>
  <si>
    <t>Trading frictions are stochastic. They are, moreover, in many instances fast mean-reverting. Here, we study how to optimally trade in a market with stochastic price impact and study approximations to the resulting optimal control problem using singular perturbation methods. We prove, by constructing sub-and supersolutions, that the approximations are accurate to the specified order. Finally, we perform some numerical experiments to illustrate the effect that stochastic trading frictions have on optimal trading.</t>
  </si>
  <si>
    <t>[Fouque, Jean-Pierre] Univ Calif Santa Barbara, Dept Stat &amp; Appl Probabil, Santa Barbara, CA 93106 USA; [Jaimungal, Sebastian] Univ Toronto, Dept Stat Sci, Toronto, ON M5G 1Z5, Canada; [Saporito, Yuri F.] Getulio Vargas Fdn FGV, Sch Appl Math EMAp, Rio De Janeiro, Brazil</t>
  </si>
  <si>
    <t>University of California System; University of California Santa Barbara; University of Toronto; Getulio Vargas Foundation</t>
  </si>
  <si>
    <t>Fouque, JP (corresponding author), Univ Calif Santa Barbara, Dept Stat &amp; Appl Probabil, Santa Barbara, CA 93106 USA.</t>
  </si>
  <si>
    <t>fouque@pstat.ucsb.edu; sebastian.jaimungal@utoronto.ca; yuri.saporito@fgv.br</t>
  </si>
  <si>
    <t>Fahham Saporito, Yuri/M-3196-2018; Saporito, Yuri/M-3196-2018</t>
  </si>
  <si>
    <t>Fahham Saporito, Yuri/0000-0001-7265-9136; Jaimungal, Sebastian/0000-0002-0193-0993</t>
  </si>
  <si>
    <t>NSF; Natural Sciences and Engineering Research Council of Canada; [DMS-1814091]; [RGPIN-2018-05705]; [RGPAS-2018-522715]</t>
  </si>
  <si>
    <t>NSF(National Science Foundation (NSF)); Natural Sciences and Engineering Research Council of Canada(Natural Sciences and Engineering Research Council of Canada (NSERC)CGIAR); ; ;</t>
  </si>
  <si>
    <t>Funding: The first author was supported by NSF grant DMS-1814091. The second author would like to acknowledge the support of the Natural Sciences and Engineering Research Council of Canada, grants RGPIN-2018-05705 and RGPAS-2018-522715.</t>
  </si>
  <si>
    <t>10.1137/21M1394473</t>
  </si>
  <si>
    <t>5V3UX</t>
  </si>
  <si>
    <t>WOS:000877159000009</t>
  </si>
  <si>
    <t>Gál, H; Lovas, A</t>
  </si>
  <si>
    <t>Corazza, M; Perna, C; Pizzi, C; Sibillo, M</t>
  </si>
  <si>
    <t>Gal, Hedvig; Lovas, Attila</t>
  </si>
  <si>
    <t>Ergodic Behavior of Returns in a Buy Low and Sell High Type Trading Strategy</t>
  </si>
  <si>
    <t>MATHEMATICAL AND STATISTICAL METHODS FOR ACTUARIAL SCIENCES AND FINANCE, MAF 2022</t>
  </si>
  <si>
    <t>International Conference of the Mathematical and Statistical Methods for Actuarial Sciences and Finance (MAF)</t>
  </si>
  <si>
    <t>APR 20-22, 2022</t>
  </si>
  <si>
    <t>Salerno, ITALY</t>
  </si>
  <si>
    <t>Algorithmic trading; Threshold-type strategies; Optimal investment; Stochastic stability; Markov chain; Minorization condition</t>
  </si>
  <si>
    <t>In algorithmic trading strategies aiming at Buying Low and Selling High a given asset is a recurrent topic for many practitioners and still pose challenges for researchers. We may ask, for example, what happens in the long run if we set price levels theta &lt; &lt;(theta)over bar&gt; and buy the asset if its price goes below. and sell it if the price exceeds (theta) over bar? In their recent paper, Lovas and Rasonyi proved that under suitable conditions, the distribution of the log-rate of returns realized in each cycle converges to a unique limit distribution in total variation at geometric speed. Furthermore, the law of large numbers holds for bounded and measurable functionals of the returns. We tested these findings by executing the strategy on real stock exchange data consists of in about 2.3 million records, providing empirical evidence for the law of large numbers.</t>
  </si>
  <si>
    <t>[Gal, Hedvig] Corvinus Univ Budapest, Favam Sq 8, H-1093 Budapest, Hungary; [Lovas, Attila] Alfred Renyi Inst Math, Realtanoda St 13-15, H-1053 Budapest, Hungary; [Lovas, Attila] Budapest Univ Technol &amp; Econ, Budapest, Hungary</t>
  </si>
  <si>
    <t>Corvinus University Budapest; HUN-REN; HUN-REN Alfred Renyi Institute of Mathematics; Budapest University of Technology &amp; Economics</t>
  </si>
  <si>
    <t>Gál, H (corresponding author), Corvinus Univ Budapest, Favam Sq 8, H-1093 Budapest, Hungary.</t>
  </si>
  <si>
    <t>hedvig.gal@stud.uni-corvinus.hu; lovas.attila@renyi.hu</t>
  </si>
  <si>
    <t>Lovas, Attila/KVY-0506-2024; Gal, Hedvig/LPP-8449-2024</t>
  </si>
  <si>
    <t>Hungarian Academy of Sciences [LP 2015-6]; [EFOP-3.6.3-VEKOP-16-2017-00007]</t>
  </si>
  <si>
    <t>Hungarian Academy of Sciences(Hungarian Academy of Sciences);</t>
  </si>
  <si>
    <t>The first author was supported by the EFOP-3.6.3-VEKOP-16-2017-00007 Young researchers from talented students project. The second author benefited from the support of the Lendulet grant LP 2015-6 of the Hungarian Academy of Sciences.</t>
  </si>
  <si>
    <t>978-3-030-99640-6; 978-3-030-99638-3; 978-3-030-99637-6</t>
  </si>
  <si>
    <t>10.1007/978-3-030-99638-3_45</t>
  </si>
  <si>
    <t>Business, Finance; Computer Science, Interdisciplinary Applications; Statistics &amp; Probability</t>
  </si>
  <si>
    <t>Business &amp; Economics; Computer Science; Mathematics</t>
  </si>
  <si>
    <t>BX5IK</t>
  </si>
  <si>
    <t>WOS:001299654500045</t>
  </si>
  <si>
    <t>Gil, C</t>
  </si>
  <si>
    <t>Gil, Cohen</t>
  </si>
  <si>
    <t>Intraday Trading of Precious Metals Futures Using Algorithmic Systems</t>
  </si>
  <si>
    <t>Precious Metals; Gold; Silver; Algorithmic Trading; Futures</t>
  </si>
  <si>
    <t>CRUDE-OIL; MODEL</t>
  </si>
  <si>
    <t>In this research we designed and optimized Artificial Intelligence (AI) trading systems for intraday trading of five precious metals. We used data from the beginning of 2020 till the end of September 2021 to design and optimize trading systems using Relative Strength Index (RSI) and Keltner Channels (KC) oscillators. Our prime optimization tool was Particle Swam Optimization (PSO) which helped us to conduct complex optimization with multiple objectives and under many constraints' variables. We find that the RSI system outperformed the B&amp;H returns for Gold, Silver, Platinum and Palladium and was beaten by the B&amp;H returns for Copper trades. The system has delivered 106.2%, 63.7%, 22.4% and 326.3% excess returns for Gold, Silver, Platinum and Palladium. Sixty minutes bars with 1.5 Average True rang Multiplier (MATR) have been found to be a fruitful configuration for the KC system trading Gold, Silver and Palladium providing better trading returns than the B&amp;H strategy, by 64.72%, 58.5% and 310.25%, respectively. Both RSI and KC AI systems have been proven to be able to trade profitably precious metals with both long and short positions, in most cases the system performed better in for long trades than for short trades. (C) 2021 Elsevier Ltd. All rights reserved.</t>
  </si>
  <si>
    <t>[Gil, Cohen] Western Galilee Acad, Coll Management Dept, POB 2125, IL-2412101 Akko, Israel</t>
  </si>
  <si>
    <t>Gil, C (corresponding author), Western Galilee Acad, Coll Management Dept, POB 2125, IL-2412101 Akko, Israel.</t>
  </si>
  <si>
    <t>Cohen, Gil/AFK-6266-2022</t>
  </si>
  <si>
    <t>COHEN, GIL/0000-0002-1173-0338</t>
  </si>
  <si>
    <t>10.1016/j.chaos.2021.111676</t>
  </si>
  <si>
    <t>2B1XV</t>
  </si>
  <si>
    <t>WOS:000809988200017</t>
  </si>
  <si>
    <t>Lei, Z; Gong, GM; Wang, TS; Li, WJ</t>
  </si>
  <si>
    <t>Lei, Zhen; Gong, Guangming; Wang, Taosheng; Li, Wanjin</t>
  </si>
  <si>
    <t>Accounting Information Quality, Financing Constraints, and Company Innovation Investment Efficiency by Big Data Analysis</t>
  </si>
  <si>
    <t>JOURNAL OF ORGANIZATIONAL AND END USER COMPUTING</t>
  </si>
  <si>
    <t>Accounting Information Quality; Agency Conflicts; Financing Constraints; Information Environments; Innovation Investment Efficiency</t>
  </si>
  <si>
    <t>REPORTING QUALITY; AGENCY COSTS; EARNINGS; DISCLOSURE; ACCRUALS; FIRMS</t>
  </si>
  <si>
    <t>This paper takes the listed companies in China from 2008 to 2017 as the research sample to study the relationship between accounting information quality (AIQ) and company innovation investment efficiency. The results show that AIQ is negatively correlated with both the underinvestment and overinvestment of corporate innovation. Further, AIQ can alleviate financing constraints and reduce the lack of innovation investment. At the same time, AIQ can also alleviate the agency conflict and reduce the excessive investment in innovation. Finally, AIQ can promote the innovation investment efficiency of companies with low information environment.</t>
  </si>
  <si>
    <t>[Lei, Zhen; Gong, Guangming; Li, Wanjin] Hunan Univ, Changsha, Hunan, Peoples R China; [Lei, Zhen; Wang, Taosheng] Hunan Int Econ Univ, Changsha, Hunan, Peoples R China</t>
  </si>
  <si>
    <t>Hunan University</t>
  </si>
  <si>
    <t>Lei, Z (corresponding author), Hunan Univ, Changsha, Hunan, Peoples R China.;Lei, Z (corresponding author), Hunan Int Econ Univ, Changsha, Hunan, Peoples R China.</t>
  </si>
  <si>
    <t>Lei, Zhen/JOJ-8587-2023; Gong, Guangming/A-1274-2014</t>
  </si>
  <si>
    <t>National Natural Science Foundation of China [71573082]; Research Grants Council of the Hong Kong Special Administrative Region, China [UGC/FDS14/E06/20]</t>
  </si>
  <si>
    <t>National Natural Science Foundation of China(National Natural Science Foundation of China (NSFC)); Research Grants Council of the Hong Kong Special Administrative Region, China(Hong Kong Research Grants Council)</t>
  </si>
  <si>
    <t>This research was supported in part by National Natural Science Foundation of China Project [71573082] in the design of the study, data collection and analysis; and by a grant from the Research Grants Council of the Hong Kong Special Administrative Region, China [UGC/FDS14/E06/20] in investigation and revision. Hunan Province Double First-class construction project application characteristic discipline: Applied economics discipline. Hunan first-class undergraduate accounting major</t>
  </si>
  <si>
    <t>IGI GLOBAL</t>
  </si>
  <si>
    <t>HERSHEY</t>
  </si>
  <si>
    <t>701 E CHOCOLATE AVE, STE 200, HERSHEY, PA 17033-1240 USA</t>
  </si>
  <si>
    <t>1546-2234</t>
  </si>
  <si>
    <t>1546-5012</t>
  </si>
  <si>
    <t>J ORGAN END USER COM</t>
  </si>
  <si>
    <t>J. Organ. End User Comput.</t>
  </si>
  <si>
    <t>10.4018/JOEUC.292525</t>
  </si>
  <si>
    <t>Computer Science, Information Systems; Information Science &amp; Library Science; Management</t>
  </si>
  <si>
    <t>Computer Science; Information Science &amp; Library Science; Business &amp; Economics</t>
  </si>
  <si>
    <t>0U6YG</t>
  </si>
  <si>
    <t>WOS:000787795400001</t>
  </si>
  <si>
    <t>Liu, ZM; Luo, H; Chen, P; Xia, QB; Gan, ZH; Shan, WY</t>
  </si>
  <si>
    <t>Liu, Zhongming; Luo, Hang; Chen, Peng; Xia, Qibin; Gan, Zhihao; Shan, Wenyu</t>
  </si>
  <si>
    <t>An efficient isomorphic CNN-based prediction and decision framework for financial time series</t>
  </si>
  <si>
    <t>INTELLIGENT DATA ANALYSIS</t>
  </si>
  <si>
    <t>Time series analysis; algorithmic trading; deep learning; reinforcement learning; convolution neural networks</t>
  </si>
  <si>
    <t>Financial time series prediction and trading decision-making are priorities of computational intelligence for researchers in academia and the finance industry due to their broad application areas and substantial impact. However, these methods remain challenging because they retain various complex statistical properties, and the mechanism behind the processes is unknown to a large extent. A significant number of machine learning-based methods are proposed and demonstrate impressive results, especially deep learning-based models. Nevertheless, due to the high complexity of massive, nonlinear, and nonindependent data and the difficulties and time consumption of complicated training models of deep learning, the performance of online trading decisions is still inadequate for practical application. This paper proposes the Integrated Framework of Forecasting Based Online Trading Strategy (IFF-BOTS) to satisfy better prediction performance and dynamic decisions for real-world online trading systems. Our method adopts a novel isomorphic convolutional neural network (CNN)-based forecaster-classifier-executor architecture to exploit CNN-based price and trend integrated prediction and direct-reinforcement-learning-based trading decision-making IFF-BOTS can also achieve better real-time performance for online trading. We empirically compare the proposed approach with state-of-the-art prediction and trading methods on real-world S&amp;P and DJI datasets. The results show that the IFF-BOTS outperforms its competitors in predicting metrics, trading profits, and real-time performance.</t>
  </si>
  <si>
    <t>[Liu, Zhongming; Chen, Peng; Xia, Qibin; Gan, Zhihao; Shan, Wenyu] Xihua Univ, Sch Comp &amp; Software Engn, Chengdu 610039, Sichuan, Peoples R China; [Luo, Hang] Xihua Univ, Sch Econ, Chengdu, Sichuan, Peoples R China</t>
  </si>
  <si>
    <t>Xihua University; Xihua University</t>
  </si>
  <si>
    <t>Chen, P (corresponding author), Xihua Univ, Sch Comp &amp; Software Engn, Chengdu 610039, Sichuan, Peoples R China.</t>
  </si>
  <si>
    <t>chenpeng@mail.xhu.edu.cn</t>
  </si>
  <si>
    <t>Chen, Peng/HTP-8857-2023; xia, qi/JBR-8998-2023</t>
  </si>
  <si>
    <t>Chen, Peng/0000-0001-5221-3655;</t>
  </si>
  <si>
    <t>National Natural Science Foundation of China [71971174]; Science and Technology Program of Sichuan Province [2021JDR0222, 2020YFG0326]; Talent Program of Xihua University [Z202047]; China Scholarship Council</t>
  </si>
  <si>
    <t>National Natural Science Foundation of China(National Natural Science Foundation of China (NSFC)); Science and Technology Program of Sichuan Province; Talent Program of Xihua University; China Scholarship Council(China Scholarship Council)</t>
  </si>
  <si>
    <t>This work has been partially supported by China Scholarship Council, National Natural Science Foundation of China under Grant No. 71971174, Science and Technology Program of Sichuan Province under Grant No. 2021JDR0222 and No. 2020YFG0326, and Talent Program of Xihua University under Grant No. Z202047.</t>
  </si>
  <si>
    <t>1088-467X</t>
  </si>
  <si>
    <t>1571-4128</t>
  </si>
  <si>
    <t>INTELL DATA ANAL</t>
  </si>
  <si>
    <t>Intell. Data Anal.</t>
  </si>
  <si>
    <t>10.3233/IDA-216142</t>
  </si>
  <si>
    <t>2Z0ME</t>
  </si>
  <si>
    <t>WOS:000826278500006</t>
  </si>
  <si>
    <t>Long, XP; Kampouridis, M; Kanellopoulos, P</t>
  </si>
  <si>
    <t>Rudolph, G; Kononova, AV; Aguirre, H; Kerschke, P; Ochoa, G; Tusar, T</t>
  </si>
  <si>
    <t>Long, Xinpeng; Kampouridis, Michael; Kanellopoulos, Panagiotis</t>
  </si>
  <si>
    <t>Genetic Programming for Combining Directional Changes Indicators in International Stock Markets</t>
  </si>
  <si>
    <t>PARALLEL PROBLEM SOLVING FROM NATURE - PPSN XVII, PPSN 2022, PT II</t>
  </si>
  <si>
    <t>17th International Conference on Parallel Problem Solving from Nature (PPSN)</t>
  </si>
  <si>
    <t>SEP 10-14, 2022</t>
  </si>
  <si>
    <t>Dortmund, GERMANY</t>
  </si>
  <si>
    <t>Deutsche Forschungsgemeinschaft</t>
  </si>
  <si>
    <t>Directional changes; Genetic programming; Algorithmic trading</t>
  </si>
  <si>
    <t>The majority of algorithmic trading studies use data under fixed physical time intervals, such as daily closing prices, which makes the flow of time discontinuous. An alternative approach, namely directional changes (DC), is able to convert physical time interval series into event-based series and allows traders to analyse price movement in a novel way. Previous work on DC has focused on proposing new DC-based indicators, similar to indicators derived from technical analysis. However, very little work has been done in combining these indicators under a trading strategy. Meanwhile, genetic programming (GP) has also demonstrated competitiveness in algorithmic trading, but the performance of GP under the DC framework remains largely unexplored. In this paper, we present a novel GP that uses DC-based indicators to form trading strategies, namely GP-DC. We evaluate the cumulative return, rate of return, risk, and Sharpe ratio of the GP-DC trading strategies under 33 datasets from 3 international stock markets, and we compare the GP's performance to strategies derived under physical time, namely GP-PT, and also to a buy and hold trading strategy. Our results show that the GP-DC is able to outperform both GP-PT and the buy and hold strategy, making DC-based trading strategies a powerful complementary approach for algorithmic trading.</t>
  </si>
  <si>
    <t>[Long, Xinpeng; Kampouridis, Michael; Kanellopoulos, Panagiotis] Univ Essex, Sch Comp Sci &amp; Elect Engn, Wivenhoe Pk, Colchester, Essex, England</t>
  </si>
  <si>
    <t>Long, XP (corresponding author), Univ Essex, Sch Comp Sci &amp; Elect Engn, Wivenhoe Pk, Colchester, Essex, England.</t>
  </si>
  <si>
    <t>xl19586@essex.ac.uk; mkampo@essex.ac.uk; panagiotis.kanellopoulos@essex.ac.uk</t>
  </si>
  <si>
    <t>; Kanellopoulos, Panagiotis/ABE-9939-2020</t>
  </si>
  <si>
    <t>Kanellopoulos, Panagiotis/0000-0002-8093-1379; Kampouridis, Michael/0000-0003-0047-7565; long, xinpeng/0000-0002-7506-8371;</t>
  </si>
  <si>
    <t>978-3-031-14721-0; 978-3-031-14720-3</t>
  </si>
  <si>
    <t>LECT NOTES COMPUT SC</t>
  </si>
  <si>
    <t>10.1007/978-3-031-14721-0_3</t>
  </si>
  <si>
    <t>BU0TT</t>
  </si>
  <si>
    <t>WOS:000871753400003</t>
  </si>
  <si>
    <t>Mahayana, D; Shan, E; Fadhl'Abbas, M</t>
  </si>
  <si>
    <t>Mahayana, Dimitri; Shan, Elbert; Fadhl'Abbas, Muhammad</t>
  </si>
  <si>
    <t>Deep Reinforcement Learning to Automate Cryptocurrency Trading</t>
  </si>
  <si>
    <t>2022 12TH INTERNATIONAL CONFERENCE ON SYSTEM ENGINEERING AND TECHNOLOGY (ICSET 2022)</t>
  </si>
  <si>
    <t>International Conference on System Engineering and Technology</t>
  </si>
  <si>
    <t>12th International Conference on System Engineering and Technology (ICSET)</t>
  </si>
  <si>
    <t>OCT 03-04, 2022</t>
  </si>
  <si>
    <t>Bandung, INDONESIA</t>
  </si>
  <si>
    <t>STEI Inst Teknologi Bandung,Univ Teknologi Mara,IEEE Indonesia Sect</t>
  </si>
  <si>
    <t>cryptocurrency; Bitcoin; trading; deep; reinforcement learning</t>
  </si>
  <si>
    <t>This research produces a deep reinforcement learning model for algorithmic trading of cryptocurrencies. The model aims to help traders earn greater profits than using traditional strategies. Although traditional strategies can generate profits, they require considerable knowledge, experience, and time to generate optimal profits. Models are trained to trade on the cryptocurrency market. Model inputs are 1 minute interval candlestick data and technical indicators for the BTC/USDT cryptocurrency pair. The model produces an output in the form of a buy, hold, or sell signal. Models are created with the PPO algorithm and a custom environment that follows the gym interface. The performance of the model is compared to the Buy and Hold strategy. The tests that have been carried out show that the model produced in this study still cannot beat the Buy and Hold strategy.</t>
  </si>
  <si>
    <t>[Mahayana, Dimitri; Shan, Elbert] Bandung Inst Technol, Sch Elect Engn &amp; Informat, Bandung, Indonesia; [Fadhl'Abbas, Muhammad] Bandung Inst Technol, Fac Civil &amp; Environm Engn, Bandung, Indonesia</t>
  </si>
  <si>
    <t>Institute Technology of Bandung; Institute Technology of Bandung</t>
  </si>
  <si>
    <t>Mahayana, D (corresponding author), Bandung Inst Technol, Sch Elect Engn &amp; Informat, Bandung, Indonesia.</t>
  </si>
  <si>
    <t>dimitri@stei.itb.ac.id; elbertshn@gmail.com; muhammadfadhlabbas@gmail.com</t>
  </si>
  <si>
    <t>2470-640X</t>
  </si>
  <si>
    <t>979-8-3503-1983-5</t>
  </si>
  <si>
    <t>INT CONF SYST ENG</t>
  </si>
  <si>
    <t>10.1109/ICSET57543.2022.10010940</t>
  </si>
  <si>
    <t>BU6ZU</t>
  </si>
  <si>
    <t>WOS:000932863500007</t>
  </si>
  <si>
    <t>Mohamed, I; Otero, FEB</t>
  </si>
  <si>
    <t>Mohamed, Ismail; Otero, Fernando E. B.</t>
  </si>
  <si>
    <t>A Performance Study of Multiobjective Particle Swarm Optimization Algorithms for Market Timing</t>
  </si>
  <si>
    <t>2022 IEEE SYMPOSIUM ON COMPUTATIONAL INTELLIGENCE FOR FINANCIAL ENGINEERING AND ECONOMICS (CIFER)</t>
  </si>
  <si>
    <t>IEEE Conference on Computational Intelligence for Financial Engineering and Economics CIFEr</t>
  </si>
  <si>
    <t>IEEE Symposium on Computational Intelligence for Financial Engineering and Economics (CIFEr)</t>
  </si>
  <si>
    <t>MAY 04-05, 2022</t>
  </si>
  <si>
    <t>particle swarm optimization; multiobjective optimization; market timing; algorithmic trading</t>
  </si>
  <si>
    <t>Market timing is the issue of deciding when to buy or sell a given asset on a financial market. As one of the core issues of algorithmic trading systems, designers of such systems have turned to computational intelligence methods to aid them in this task. In our previous work, we introduced a number of Particle Swarm Optimization (PSO) algorithms to compose strategies for market timing using a novel training and testing methodology that reduced the likelihood of overfitting and tackled market timing as a multiobjective optimization problem. In this paper, we provide a detailed analysis of these multiobjective PSO algorithms and address two limitations in the results presented previously. The first limitation is that the PSO algorithms have not been compared to well-known algorithms or market timing techniques. This is addressed by comparing the results obtained against NSGA-II and MACD, a technique commonly used in market timing strategies. The second limitation is that we have no insight regarding diversity of the Pareto sets returned by the algorithms. We address this by using RadViz to visualize the Pareto sets returned by all the algorithms, including NSGA-II and MACD. The results show that the multiobjective PSO algorithms return statistically significantly better results than NSGA-II and MACD. We also observe that the multiobjective PSO sP algorithm consistently displayed the best spread in its returned Pareto sets despite not having any explicit diversity promoting measures.</t>
  </si>
  <si>
    <t>[Mohamed, Ismail; Otero, Fernando E. B.] Univ Kent, Sch Comp, Canterbury, Kent, England</t>
  </si>
  <si>
    <t>University of Kent</t>
  </si>
  <si>
    <t>Mohamed, I (corresponding author), Univ Kent, Sch Comp, Canterbury, Kent, England.</t>
  </si>
  <si>
    <t>2380-8454</t>
  </si>
  <si>
    <t>2640-7701</t>
  </si>
  <si>
    <t>978-1-6654-4234-3</t>
  </si>
  <si>
    <t>IEEE C COMP INTEL FI</t>
  </si>
  <si>
    <t>10.1109/CIFEr52523.2022.9776019</t>
  </si>
  <si>
    <t>Business, Finance; Computer Science, Interdisciplinary Applications; Economics; Operations Research &amp; Management Science; Mathematics, Applied</t>
  </si>
  <si>
    <t>Business &amp; Economics; Computer Science; Operations Research &amp; Management Science; Mathematics</t>
  </si>
  <si>
    <t>BT5WD</t>
  </si>
  <si>
    <t>WOS:000838716500001</t>
  </si>
  <si>
    <t>Mukerji, P; Chung, C; Walsh, T; Xiong, B</t>
  </si>
  <si>
    <t>Mukerji, Purba; Chung, Christine; Walsh, Timothy; Xiong, Bo</t>
  </si>
  <si>
    <t>The Impact of Algorithmic Trading in a Simulated Asset Market</t>
  </si>
  <si>
    <t>JOURNAL OF RISK AND FINANCIAL MANAGEMENT</t>
  </si>
  <si>
    <t>algorithmic trading; market quality; liquidity; statistical arbitrage</t>
  </si>
  <si>
    <t>In this work we simulate algorithmic trading (AT) in asset markets to clarify its impact. Our markets consist of human and algorithmic counterparts of traders that trade based on technical and fundamental analysis, and statistical arbitrage strategies. Our specific contributions are: (1) directly analyze AT behavior to connect AT trading strategies to specific outcomes in the market; (2) measure the impact of AT on market quality; and (3) test the sensitivity of our findings to variations in market conditions and possible future events of interest. Examples of such variations and future events are the level of market uncertainty and the degree of algorithmic versus human trading. Our results show that liquidity increases initially as AT rises to about 10% share of the market; beyond this point, liquidity increases only marginally. Statistical arbitrage appears to lead to significant deviation from fundamentals. Our results can facilitate market oversight and provide hypotheses for future empirical work charting the path for developing countries where AT is still at a nascent stage.</t>
  </si>
  <si>
    <t>[Mukerji, Purba] Connecticut Coll, Dept Econ, New London, CT 06320 USA; [Chung, Christine; Walsh, Timothy; Xiong, Bo] Connecticut Coll, Dept Comp Sci, New London, CT 06320 USA</t>
  </si>
  <si>
    <t>Connecticut College; Connecticut College</t>
  </si>
  <si>
    <t>Mukerji, P (corresponding author), Connecticut Coll, Dept Econ, New London, CT 06320 USA.</t>
  </si>
  <si>
    <t>pmukerji@conncoll.edu; cchung@conncoll.edu; twalsh@alumni.conncoll.edu; bxiong@alumni.conncoll.edu</t>
  </si>
  <si>
    <t>Mukerji, Purba/0000-0002-9968-1525</t>
  </si>
  <si>
    <t>Connecticut College</t>
  </si>
  <si>
    <t>This research was funded by research grants at Connecticut College.</t>
  </si>
  <si>
    <t>1911-8066</t>
  </si>
  <si>
    <t>1911-8074</t>
  </si>
  <si>
    <t>J RISK FINANC MANAG</t>
  </si>
  <si>
    <t>J. Risk Financ. Manag.</t>
  </si>
  <si>
    <t>10.3390/jrfm12020068</t>
  </si>
  <si>
    <t>II6HD</t>
  </si>
  <si>
    <t>Green Published, gold, Green Submitted</t>
  </si>
  <si>
    <t>WOS:000475294000019</t>
  </si>
  <si>
    <t>Martínez, RG; Román, MP; Casado, PP</t>
  </si>
  <si>
    <t>Gomez Martinez, Raul; Prado Roman, Miguel; Plaza Casado, Paola</t>
  </si>
  <si>
    <t>Big Data Algorithmic Trading Systems Based on Investors' Mood</t>
  </si>
  <si>
    <t>JOURNAL OF BEHAVIORAL FINANCE</t>
  </si>
  <si>
    <t>Artificial intelligence; Algorithmic trading systems; Behavioral finance; Big data; Investors' mood</t>
  </si>
  <si>
    <t>SPORTS SENTIMENT; STOCK-MARKET; RETURNS; PERFORMANCE; CONFIDENCE; NEWS</t>
  </si>
  <si>
    <t>Traditional automated trading systems use rules and filters based on Chartism to send orders to the market, aiming to beat the market and obtain positive returns in bullish or bearish contexts. However, these systems do not consider the investors' mood that many studies have demonstrated its effects over the evolution of financial markets. The authors describe 2 big data algorithmic trading systems over Ibex 35 future. These systems send orders to the market to open long or short positions, based on an artificial intelligence model that uses investors' mood. To measure the investors' mood, the authors use semantic analysis algorithms that qualify as good, bad, or neutral any communication related to Ibex 35 made on social media (Twitter) or news media. After 1.5 years of research, conclusions are: First, the authors observe positive returns, demonstrating that investors' mood has predictive capacity on the evolution of the Ibex 35. Second, these systems have beaten the Ibex 35 index, showing the imperfect efficiency of the financial markets. Third, big data algorithmic trading systems numbers are better in Sharpe ratio, success rate, and profit factor than traditional trading systems on the Ibex 35, listed in the Trading Motion platform.</t>
  </si>
  <si>
    <t>[Gomez Martinez, Raul; Prado Roman, Miguel; Plaza Casado, Paola] Rey Juan Carlos Univ, Paseo Artilleros S-N Vicalvaro, Madrid 28032, Spain</t>
  </si>
  <si>
    <t>Martínez, RG (corresponding author), Rey Juan Carlos Univ, Paseo Artilleros S-N Vicalvaro, Madrid 28032, Spain.</t>
  </si>
  <si>
    <t>plaza, paola/AAZ-7413-2021; Gomez-Martinez, Raul/N-3408-2014</t>
  </si>
  <si>
    <t>Gomez-Martinez, Raul/0000-0003-3575-7970</t>
  </si>
  <si>
    <t>1542-7560</t>
  </si>
  <si>
    <t>1542-7579</t>
  </si>
  <si>
    <t>J BEHAV FINANC</t>
  </si>
  <si>
    <t>J. Behav. Financ.</t>
  </si>
  <si>
    <t>APR 3</t>
  </si>
  <si>
    <t>10.1080/15427560.2018.1506786</t>
  </si>
  <si>
    <t>IC3RQ</t>
  </si>
  <si>
    <t>WOS:000470879400007</t>
  </si>
  <si>
    <t>Ali, MU; Zafar, A; Nengroo, SH; Hussain, S; Alvi, MJ; Kim, HJ</t>
  </si>
  <si>
    <t>Ali, Muhammad Umair; Zafar, Amad; Nengroo, Sarvar Hussain; Hussain, Sadam; Alvi, Muhammad Junaid; Kim, Hee-Je</t>
  </si>
  <si>
    <t>Towards a Smarter Battery Management System for Electric Vehicle Applications: A Critical Review of Lithium-Ion Battery State of Charge Estimation</t>
  </si>
  <si>
    <t>ENERGIES</t>
  </si>
  <si>
    <t>battery management system; energy storage system; electric vehicle; lithium-ion battery; state of charge</t>
  </si>
  <si>
    <t>OPEN-CIRCUIT-VOLTAGE; UNSCENTED KALMAN FILTER; SLIDING MODE OBSERVER; FUZZY NEURAL-NETWORK; OF-CHARGE; LIFEPO4 BATTERY; ONLINE ESTIMATION; ELECTROCHEMICAL MODEL; HEALTH ESTIMATION; PARTICLE FILTER</t>
  </si>
  <si>
    <t>Energy storage system (ESS) technology is still the logjam for the electric vehicle (EV) industry. Lithium-ion (Li-ion) batteries have attracted considerable attention in the EV industry owing to their high energy density, lifespan, nominal voltage, power density, and cost. In EVs, a smart battery management system (BMS) is one of the essential components; it not only measures the states of battery accurately, but also ensures safe operation and prolongs the battery life. The accurate estimation of the state of charge (SOC) of a Li-ion battery is a very challenging task because the Li-ion battery is a highly time variant, non-linear, and complex electrochemical system. This paper explains the workings of a Li-ion battery, provides the main features of a smart BMS, and comprehensively reviews its SOC estimation methods. These SOC estimation methods have been classified into four main categories depending on their nature. A critical explanation, including their merits, limitations, and their estimation errors from other studies, is provided. Some recommendations depending on the development of technology are suggested to improve the online estimation.</t>
  </si>
  <si>
    <t>[Ali, Muhammad Umair; Nengroo, Sarvar Hussain; Hussain, Sadam; Kim, Hee-Je] Pusan Natl Univ, Sch Elect Engn, San 30,ChangJeon 2 Dong, Pusan 46241, South Korea; [Zafar, Amad] Univ Wah, Dept Elect Engn, Wah Engn Coll, Wah Cantt 47040, Pakistan; [Alvi, Muhammad Junaid] Univ Engn &amp; Technol, Dept Elect Engn, Lahore 54890, Pakistan</t>
  </si>
  <si>
    <t>Pusan National University; University of Engineering &amp; Technology Lahore</t>
  </si>
  <si>
    <t>Kim, HJ (corresponding author), Pusan Natl Univ, Sch Elect Engn, San 30,ChangJeon 2 Dong, Pusan 46241, South Korea.</t>
  </si>
  <si>
    <t>umairali.m99@gmail.com; amad@pusan.ac.kr; ssarvarhussain@gmail.com; sadamengr15@gmail.com; alvi_junaid@yahoo.com; heeje@pusan.ac.kr</t>
  </si>
  <si>
    <t>Kim, Hee-Je/O-3501-2019; Umair Ali, Muhammad/AAD-2202-2019; Nengroo, Sarvar/AAO-1144-2021; Zafar, Amad/HJB-1978-2022; Nengroo, Sarvar Hussain/F-7419-2019</t>
  </si>
  <si>
    <t>Umair Ali, Muhammad/0000-0002-7326-1813; ZAFAR, AMAD/0000-0002-0716-3932; Nengroo, Sarvar Hussain/0000-0002-9651-9282</t>
  </si>
  <si>
    <t>Brain Korea 21 Center for Creative Human Resource Development Program for IT Convergence of Pusan National University</t>
  </si>
  <si>
    <t>This research was supported by Brain Korea 21 Center for Creative Human Resource Development Program for IT Convergence of Pusan National University.</t>
  </si>
  <si>
    <t>1996-1073</t>
  </si>
  <si>
    <t>Energies</t>
  </si>
  <si>
    <t>FEB 1</t>
  </si>
  <si>
    <t>10.3390/en12030446</t>
  </si>
  <si>
    <t>Energy &amp; Fuels</t>
  </si>
  <si>
    <t>HO1LC</t>
  </si>
  <si>
    <t>gold, Green Submitted</t>
  </si>
  <si>
    <t>Y</t>
  </si>
  <si>
    <t>N</t>
  </si>
  <si>
    <t>WOS:000460666200114</t>
  </si>
  <si>
    <t>Cartea, A; Jaimungal, S</t>
  </si>
  <si>
    <t>Cartea, Alvaro; Jaimungal, Sebastian</t>
  </si>
  <si>
    <t>ALGORITHMIC TRADING OF CO-INTEGRATED ASSETS</t>
  </si>
  <si>
    <t>INTERNATIONAL JOURNAL OF THEORETICAL AND APPLIED FINANCE</t>
  </si>
  <si>
    <t>Pairs trading; algorithmic trading; high-frequency trading; co-integration; short-term alpha; stochastic control</t>
  </si>
  <si>
    <t>We assume that the drift in the returns of asset prices consists of an idiosyncratic component and a common component given by a co-integration factor. We analyze the optimal investment strategy for an agent who maximizes expected utility of wealth by dynamically trading in these assets. The optimal solution is constructed explicitly in closed-form and is shown to be affine in the co-integration factor. We calibrate the model to three assets traded on the Nasdaq exchange (Google, Facebook, and Amazon) and employ simulations to showcase the strategy's performance.</t>
  </si>
  <si>
    <t>[Cartea, Alvaro] Univ Oxford, Dept Math, Oxford, England; [Cartea, Alvaro] Oxford Man Inst Quantitat Finance, Oxford, England; [Jaimungal, Sebastian] Univ Toronto, Dept Stat Sci, Toronto, ON, Canada</t>
  </si>
  <si>
    <t>University of Oxford; University of Oxford; University of Toronto</t>
  </si>
  <si>
    <t>Cartea, A (corresponding author), Univ Oxford, Dept Math, Oxford, England.;Cartea, A (corresponding author), Oxford Man Inst Quantitat Finance, Oxford, England.</t>
  </si>
  <si>
    <t>alvaro.cartea@maths.ox.ac.uk; sebastian.jaimungal@utoronto.ca</t>
  </si>
  <si>
    <t>Cartea, Alvaro/0000-0002-7426-4645; Jaimungal, Sebastian/0000-0002-0193-0993</t>
  </si>
  <si>
    <t>NSERC; GRI</t>
  </si>
  <si>
    <t>NSERC(Natural Sciences and Engineering Research Council of Canada (NSERC)); GRI</t>
  </si>
  <si>
    <t>We would like to thank two anonymous referees and the editor. SJ would also like to thank NSERC and GRI for partially funding this work. The authors would like to thank Agnes Tourin for useful comments on an earlier version of this article.</t>
  </si>
  <si>
    <t>0219-0249</t>
  </si>
  <si>
    <t>1793-6322</t>
  </si>
  <si>
    <t>INT J THEOR APPL FIN</t>
  </si>
  <si>
    <t>Int. J. Theor. Appl. Financ.</t>
  </si>
  <si>
    <t>UNSP 1650038</t>
  </si>
  <si>
    <t>10.1142/S0219024916500382</t>
  </si>
  <si>
    <t>DX5XE</t>
  </si>
  <si>
    <t>WOS:000384455200004</t>
  </si>
  <si>
    <t>Garcia, D; Schweitzer, F</t>
  </si>
  <si>
    <t>Garcia, David; Schweitzer, Frank</t>
  </si>
  <si>
    <t>Social signals and algorithmic trading of Bitcoin</t>
  </si>
  <si>
    <t>ROYAL SOCIETY OPEN SCIENCE</t>
  </si>
  <si>
    <t>Bitcoin; computational social science; algorithmic trading; polarization; sentiment; prediction</t>
  </si>
  <si>
    <t>STOCK; BEHAVIOR; NOISE</t>
  </si>
  <si>
    <t>The availability of data on digital traces is growing to unprecedented sizes, but inferring actionable knowledge from large-scale data is far from being trivial. This is especially important for computational finance, where digital traces of human behaviour offer a great potential to drive trading strategies. We contribute to this by providing a consistent approach that integrates various datasources in the design of algorithmic traders. This allows us to derive insights into the principles behind the profitability of our trading strategies. We illustrate our approach through the analysis of Bitcoin, a cryptocurrency known for its large price fluctuations. In our analysis, we include economic signals of volume and price of exchange for USD, adoption of the Bitcoin technology and transaction volume of Bitcoin. We add social signals related to information search, word of mouth volume, emotional valence and opinion polarization as expressed in tweets related to Bitcoin for more than 3 years. Our analysis reveals that increases in opinion polarization and exchange volume precede rising Bitcoin prices, and that emotional valence precedes opinion polarization and rising exchange volumes. We apply these insights to design algorithmic trading strategies for Bitcoin, reaching very high profits in less than a year. We verify this high profitability with robust statisticalmethods that take into account risk and trading costs, confirming the longstanding hypothesis that trading-based social media sentiment has the potential to yield positive returns on investment.</t>
  </si>
  <si>
    <t>[Garcia, David; Schweitzer, Frank] ETH, Chair Syst Design, Weinbergstr 56-58, CH-8092 Zurich, Switzerland</t>
  </si>
  <si>
    <t>Swiss Federal Institutes of Technology Domain; ETH Zurich</t>
  </si>
  <si>
    <t>Garcia, D (corresponding author), ETH, Chair Syst Design, Weinbergstr 56-58, CH-8092 Zurich, Switzerland.</t>
  </si>
  <si>
    <t>dgarcia@ethz.ch</t>
  </si>
  <si>
    <t>; Schweitzer, Frank/B-2127-2012; Garcia, David/A-2113-2014</t>
  </si>
  <si>
    <t>Chanelian, Serena/0000-0001-5727-6137; Garcia, David/0000-0002-2820-9151</t>
  </si>
  <si>
    <t>Swiss National Science Foundation [CR21I1_146499]; Swiss National Science Foundation (SNF) [CR21I1_146499] Funding Source: Swiss National Science Foundation (SNF)</t>
  </si>
  <si>
    <t>Swiss National Science Foundation(Swiss National Science Foundation (SNSF)); Swiss National Science Foundation (SNF)(Swiss National Science Foundation (SNSF))</t>
  </si>
  <si>
    <t>This work was funded by the Swiss National Science Foundation (CR21I1_146499).</t>
  </si>
  <si>
    <t>ROYAL SOC</t>
  </si>
  <si>
    <t>6-9 CARLTON HOUSE TERRACE, LONDON SW1Y 5AG, ENGLAND</t>
  </si>
  <si>
    <t>2054-5703</t>
  </si>
  <si>
    <t>ROY SOC OPEN SCI</t>
  </si>
  <si>
    <t>R. Soc. Open Sci.</t>
  </si>
  <si>
    <t>10.1098/rsos.150288</t>
  </si>
  <si>
    <t>DO7MO</t>
  </si>
  <si>
    <t>Green Submitted, gold, Green Published</t>
  </si>
  <si>
    <t>WOS:000377966900015</t>
  </si>
  <si>
    <t>Deng, Y; Kong, YY; Bao, F; Dai, QH</t>
  </si>
  <si>
    <t>Deng, Yue; Kong, Youyong; Bao, Feng; Dai, Qionghai</t>
  </si>
  <si>
    <t>Sparse Coding-Inspired Optimal Trading System for HFT Industry</t>
  </si>
  <si>
    <t>IEEE TRANSACTIONS ON INDUSTRIAL INFORMATICS</t>
  </si>
  <si>
    <t>Financial industry; financial signal processing; high-frequency trading (HFT); reinforcement learning (RL); sparse coding (SC)</t>
  </si>
  <si>
    <t>ROBUST</t>
  </si>
  <si>
    <t>The financial industry has witnessed an exceptionally fast progress of incorporating information processing techniques in designing knowledge-based automated systems for high-frequency trading (HFT). This paper proposes a sparse coding-inspired optimal trading (SCOT) system for real-time high-frequency financial signal representation and trading. Mathematically, SCOT simultaneously learns the dictionary, sparse features, and the trading strategy in a joint optimization, yielding optimal feature representations for the specific trading objective. The learning process is modeled as a bilevel optimization and solved by the online gradient descend method with fast convergence. In this dynamic context, the system is tested on the real financial market to trade the index futures in the Shanghai exchange center.</t>
  </si>
  <si>
    <t>[Deng, Yue] Nanjing Univ, Sch Elect Sci &amp; Engn, Nanjing 210093, Jiangsu, Peoples R China; [Kong, Youyong] Southeast Univ, Sch Comp Sci &amp; Engn, Nanjing 210000, Jiangsu, Peoples R China; [Bao, Feng; Dai, Qionghai] Tsinghua Univ, Automat Dept, Beijing 100084, Peoples R China</t>
  </si>
  <si>
    <t>Nanjing University; Southeast University - China; Tsinghua University</t>
  </si>
  <si>
    <t>Deng, Y (corresponding author), Nanjing Univ, Sch Elect Sci &amp; Engn, Nanjing 210093, Jiangsu, Peoples R China.</t>
  </si>
  <si>
    <t>yuedeng.thu@gmail.com</t>
  </si>
  <si>
    <t>Bao, Feng/AAC-1092-2022; Dai, Qionghai/ABD-5298-2021</t>
  </si>
  <si>
    <t>Bao, Feng/0000-0002-5721-9551</t>
  </si>
  <si>
    <t>1551-3203</t>
  </si>
  <si>
    <t>1941-0050</t>
  </si>
  <si>
    <t>IEEE T IND INFORM</t>
  </si>
  <si>
    <t>IEEE Trans. Ind. Inform.</t>
  </si>
  <si>
    <t>10.1109/TII.2015.2404299</t>
  </si>
  <si>
    <t>Automation &amp; Control Systems; Computer Science, Interdisciplinary Applications; Engineering, Industrial</t>
  </si>
  <si>
    <t>Automation &amp; Control Systems; Computer Science; Engineering</t>
  </si>
  <si>
    <t>CF1FW</t>
  </si>
  <si>
    <t>WOS:000352290400017</t>
  </si>
  <si>
    <t>deepreinforcement learning; automated trading systems; Q-learning; double deep Q-networks; sentiment analysis; stock market prediction; algorithmic trading</t>
  </si>
  <si>
    <t>In this work, we explore the application of deep reinforcement learning (DRL) to algorithmic trading. While algorithmic trading is focused on using computer algorithms to automate a predefined trading strategy, in this work, we train a Double Deep Q-Network (DDQN) agent to learn its own optimal trading policy, with the goal of maximising returns whilst managing risk. In this study, we extended our approach by augmenting the Markov Decision Process (MDP) states with sentiment analysis of financial statements, through which the agent achieved up to a 70% increase in the cumulative reward over the testing period and an increase in the Calmar ratio from 0.9 to 1.3. The experimental results also showed that the DDQN agent's trading strategy was able to consistently outperform the benchmark set by the buy-and-hold strategy. Additionally, we further investigated the impact of the length of the window of past market data that the agent considers when deciding on the best trading action to take. The results of this study have validated DRL's ability to find effective solutions and its importance in studying the behaviour of agents in markets. This work serves to provide future researchers with a foundation to develop more advanced and adaptive DRL-based trading systems.</t>
  </si>
  <si>
    <t>[Tabaro, Leon] Loughborough Univ, Dept Comp Sci, Epinal Way, Loughborough LE11 3TU, England; [Kinani, Jean Marie Vianney] Inst Politecn Nacl UPIIH, Dept Mecatron, Pachuca 07738, Mexico; [Rosales-Silva, Alberto Jorge] Inst Politecn Nacl, Secc Estudios Posgrad &amp; Invest, ESIME Zacatenco, Mexico City 07738, DF, Mexico; [Salgado-Ramirez, Julio Cesar] Univ Politecn Pachuca, Ingn Biomed, Zempoala 43830, Mexico; [Mujica-Vargas, Dante] Tecnol Nacl Mex CENIDET, Dept Comp Sci, Interior Internado Palmira S-N, Palmira 62490, Cuernavaca, Mexico; [Escamilla-Ambrosio, Ponciano Jorge] Inst Politecn Nacl, Ctr Invest Comp, Mexico City 07700, DF, Mexico; [Ramos-Diaz, Eduardo] Univ Autonoma Ciudad Mexico, Ingn Sistemas Elect &amp; Telecomunicac, Mexico City 09790, DF, Mexico</t>
  </si>
  <si>
    <t>Loughborough University; Instituto Politecnico Nacional - Mexico; Instituto Politecnico Nacional - Mexico</t>
  </si>
  <si>
    <t>Tabaro, L (corresponding author), Loughborough Univ, Dept Comp Sci, Epinal Way, Loughborough LE11 3TU, England.;Kinani, JMV (corresponding author), Inst Politecn Nacl UPIIH, Dept Mecatron, Pachuca 07738, Mexico.</t>
  </si>
  <si>
    <t>leontabaro@gmail.com; jkinani@ipn.mx; arosaless@ipn.mx; csalgado@upp.edu.mx; dante.mv@cenidet.tecnm.mx; pescamilla@cic.ipn.mx; eduardo.ramos@uacm.edu.mx</t>
  </si>
  <si>
    <t>Information</t>
  </si>
  <si>
    <t>E8N8M</t>
  </si>
  <si>
    <t>2025-08-08</t>
  </si>
  <si>
    <t>Time-series forecasting; Algorithmic trading; Support vector machines; Russia-Ukraine war; Efficient market hypothesis; Trading profitability</t>
  </si>
  <si>
    <t>CONVOLUTIONAL NEURAL-NETWORKS; TECHNICAL ANALYSIS; PREDICTION; MARKETS</t>
  </si>
  <si>
    <t>PurposeThis study aims to evaluate the effectiveness of machine learning models to yield profitability over the market benchmark, notably in periods of systemic instability, such as the ongoing war between Russia and Ukraine.Design/methodology/approachThis study made computational experiments using support vector machine (SVM) classifiers to predict stock price movements for three financial markets and construct profitable trading strategies to subsidize investors' decision-making.FindingsOn average, machine learning models outperformed the market benchmarks during the more volatile period of the Russia-Ukraine war, but not during the period before the conflict. Moreover, the hyperparameter combinations for which the profitability is superior were found to be highly sensitive to small variations during the model training process.Practical implicationsInvestors should proceed with caution when applying machine learning models for stock price forecasting and trading recommendations, as their superior performance for volatile periods - in terms of generating abnormal gains over the market - was not observed for a period of relative stability in the economy.Originality/valueThis paper's approach to search for financial strategies that succeed in outperforming the market provides empirical evidence about the effectiveness of state-of-the-art machine learning techniques before and after the conflict deflagration, which is of potential value for researchers in quantitative finance and market professionals who operate in the financial segment.</t>
  </si>
  <si>
    <t>[Peng, Yaohao] Brazilian Minist Econ, Secretariat Econ Policy, Brasilia, DF, Brazil; [Souza, Joao Gabriel de Moraes] IBMEC Brasilia, Dept Econ &amp; Business, Brasilia, DF, Brazil; [Peng, Yaohao] Natl Sch Publ Adm, Brasilia, DF, Brazil; [Souza, Joao Gabriel de Moraes] IDP Brasilia, Dept Econ &amp; Data Sci, Brasilia, DF, Brazil</t>
  </si>
  <si>
    <t>Peng, YH (corresponding author), Brazilian Minist Econ, Secretariat Econ Policy, Brasilia, DF, Brazil.</t>
  </si>
  <si>
    <t>peng.yaohao@enap.gov.br; joaogabrielsouza@yahoo.com.br</t>
  </si>
  <si>
    <t>REGE-REV GEST</t>
  </si>
  <si>
    <t>REGE-Rev. Gest.</t>
  </si>
  <si>
    <t>TQ5O6</t>
  </si>
  <si>
    <t>algorithmic trading; cryptocurrency; decomposition principle; evolutionary algorithms (EAs); MOEA/D; multi-objective optimization; COVID-19</t>
  </si>
  <si>
    <t>MULTIOBJECTIVE EVOLUTIONARY ALGORITHM; SCALARIZING FUNCTIONS; MOEA/D</t>
  </si>
  <si>
    <t>A cryptocurrency is a non-centralized form of money that facilitates financial transactions using cryptographic processes. It can be thought of as a virtual currency or a payment mechanism for sending and receiving money online. Cryptocurrencies have gained wide market acceptance and rapid development during the past few years. Due to the volatile nature of the crypto-market, cryptocurrency trading involves a high level of risk. In this paper, a new normalized decomposition-based, multi-objective particle swarm optimization (N-MOPSO/D) algorithm is presented for cryptocurrency algorithmic trading. The aim of this algorithm is to help traders find the best Litecoin trading strategies that improve their outcomes. The proposed algorithm is used to manage the trade-offs among three objectives: the return on investment, the Sortino ratio, and the number of trades. A hybrid weight assignment mechanism has also been proposed. It was compared against the trading rules with their standard parameters, MOPSO/D, using normalized weighted Tchebycheff scalarization, and MOEA/D. The proposed algorithm could outperform the counterpart algorithms for benchmark and real-world problems. Results showed that the proposed algorithm is very promising and stable under different market conditions. It could maintain the best returns and risk during both training and testing with a moderate number of trades.</t>
  </si>
  <si>
    <t>[Omran, Sherin M.; El-Behaidy, Wessam H.] Helwan Univ, Coll Comp &amp; Artificial Intelligence, Cairo 11795, Egypt; [Youssif, Aliaa A. A.] Arab Acad Sci Technol &amp; Maritime Transport AASTMT, Coll Comp &amp; Informat Technol, Giza 12577, Egypt</t>
  </si>
  <si>
    <t>Egyptian Knowledge Bank (EKB); Helwan University; Egyptian Knowledge Bank (EKB); Arab Academy for Science, Technology &amp; Maritime Transport</t>
  </si>
  <si>
    <t>Omran, SM (corresponding author), Helwan Univ, Coll Comp &amp; Artificial Intelligence, Cairo 11795, Egypt.</t>
  </si>
  <si>
    <t>sherinomran@yahoo.com</t>
  </si>
  <si>
    <t>BIG DATA COGN COMPUT</t>
  </si>
  <si>
    <t>Big Data Cogn. Comput.</t>
  </si>
  <si>
    <t>Computer Science, Artificial Intelligence; Computer Science, Information Systems; Computer Science, Theory &amp; Methods</t>
  </si>
  <si>
    <t>DG4S5</t>
  </si>
  <si>
    <t>wavelets; Haar; Daubechies (d4); generalised auto-regressive conditional heteroscedasticity; generalised extreme value distribution; generalised Pareto distribution; var; maximal overlap discrete wavelet transform</t>
  </si>
  <si>
    <t>TIME-SERIES; TERM</t>
  </si>
  <si>
    <t>In this paper, a hybrid of a Wavelet Decomposition-Generalised Auto-Regressive Conditional Heteroscedasticity-Extreme Value Theory (WD-ARMA-GARCH-EVT) model is applied to estimate the Value at Risk (VaR) of BitCoin (BTC/USD) and the South African Rand (ZAR/USD). The aim is to measure and compare the riskiness of the two currencies. New and improved estimation techniques for VaR have been suggested in the last decade in the aftermath of the global financial crisis of 2008. This paper aims to provide an improved alternative to the already existing statistical tools in estimating a currency VaR empirically. Maximal Overlap Discrete Wavelet Transform (MODWT) and two mother wavelet filters on the returns series are considered in this paper, viz., the Haar and Daubechies (d4). The findings show that BitCoin/USD is riskier than ZAR/USD since it has a higher VaR per unit invested in each currency. At the 99% significance level, BitCoin/USD has average values of VaR of 2.71% and 4.98% for the WD-ARMA-GARCH-GPD and WD-ARMA-GARCH-GEVD models, respectively; and this is slightly higher than the respective 2.69% and 3.59% for the ZAR/USD. The average BitCoin/USD returns of 0.001990 are higher than ZAR/USD returns of -0.000125. These findings are consistent with the mean-variance portfolio theory, which suggests a higher yield for riskier assets. Based on the p-values of the Kupiec likelihood ratio test, the hybrid model adequacy is largely accepted, as p-values are greater than 0.05, except for the WD-ARMA-GARCH-GEVD models at a 99% significance level for both currencies. The findings are helpful to financial risk practitioners and forex traders in formulating their diversification and hedging strategies and ascertaining the risk-adjusted capital requirement to be set aside as a cushion in the event of the occurrence of an actual loss.</t>
  </si>
  <si>
    <t>[Ndlovu, Thabani; Chikobvu, Delson] Univ Free State, Dept Math Stat &amp; Actuarial Sci, ZA-9300 Bloemfontein, South Africa</t>
  </si>
  <si>
    <t>University of the Free State</t>
  </si>
  <si>
    <t>Ndlovu, T (corresponding author), Univ Free State, Dept Math Stat &amp; Actuarial Sci, ZA-9300 Bloemfontein, South Africa.</t>
  </si>
  <si>
    <t>thabsndlovu89@gmail.com; chikobvu@ufs.ac.za</t>
  </si>
  <si>
    <t>Data</t>
  </si>
  <si>
    <t>Computer Science, Information Systems; Multidisciplinary Sciences</t>
  </si>
  <si>
    <t>Computer Science; Science &amp; Technology - Other Topics</t>
  </si>
  <si>
    <t>N1XA6</t>
  </si>
  <si>
    <t>Methodology; Automated trading platform; Algorithmic trading; Financial markets; Interpretability</t>
  </si>
  <si>
    <t>PATTERN-RECOGNITION; VOLATILITY; STRATEGIES; SELECTION; DURATION; MARKETS; INFLATION; SYSTEM; IMPACT; VOLUME</t>
  </si>
  <si>
    <t>Introduction: Although machine learning approaches have been widely used in the field of finance, to very successful degrees, these approaches remain bespoke to specific investigations and opaque in terms of explainability, comparability, and reproducibility. Objectives: The primary objective of this research was to shed light upon this field by providing a generic methodology that was investigation-agnostic and interpretable to a financial markets' practitioner, thus enhancing their efficiency, reducing barriers to entry, and increasing the reproducibility of experiments. The proposed methodology is showcased on two automated trading platform components. Namely, price levels, a well-known trading pattern, and a novel 2-step feature extraction method. Methods: This proposed a generic methodology, useable across markets, the methodology relies on hypothesis testing, which is widely applied in other social and scientific disciplines to effectively evaluate the concrete results beyond simple classification accuracy. The first hypothesis was formulated to evaluate whether the selected trading pattern is suitable for use in the machine learning setting. The second hypothesis allows us to systematically assess whether the proposed feature extraction method leads to any statistically significant improvement in the automated trading platform performance.Results: Experiments were conducted across, 10 contracts, 3 feature spaces, and 3 rebound configurations (for feature extraction), resulting in 90 experiments. Across the experiments we found that the use of the considered trading pattern in the machine learning setting is only partially supported by statistics, resulting in insignificant effect sizes (Rebound 7 -0.64 +/- 1.02, Rebound 11 0.38 +/- 0.98, and rebound 15 -1.05 +/- 1.16), but allowed the rejection of the null hypothesis based on the outcome of the statistical test. While the results of the proposed 2-step feature extraction looked promising at first sight, statistics did not support this, this demonstrated the usefulness of the proposed methodology. Additionally, we obtained SHAP values for the considered models, providing insights for adjustments to the feature space.Conclusion: We showcased the generic methodology on a US futures market instrument and provided evidence that with this methodology we could easily obtain informative metrics beyond the more traditional performance and profitability metrics. The interpretability of these results allows the practitioner to construct more effective automated trading pipelines by analysing their strategies using an intuitive and statistically sound methodology. This work is one of the first in applying this rigorous statistically-backed approach to the field of financial markets and we hope this may be a springboard for more research. A full reproducibility package is shared.</t>
  </si>
  <si>
    <t>[Sokolovsky, Artur] Newcastle Univ, Sch Comp, 1 Sci Sq, Newcastle Upon Tyne NE4 5TG, England; [Arnaboldi, Luca] Univ Birmingham, Sch Comp Sci, Univ Rd W, Birmingham B15 2TT, England</t>
  </si>
  <si>
    <t>Newcastle University - UK; University of Birmingham</t>
  </si>
  <si>
    <t>Sokolovsky, A (corresponding author), Newcastle Univ, Sch Comp, 1 Sci Sq, Newcastle Upon Tyne NE4 5TG, England.</t>
  </si>
  <si>
    <t>artur.sokolovsky@gmail.com; l.arnaboldi@bham.ac.uk</t>
  </si>
  <si>
    <t>CRITiCaL - Combatting cRiminals In The CLoud [EP/M020576/1]; AISEC: AI Secure and Explainable by Construction [EP/T027037/1]; Engineering and Physical Sciences Research Council [EP/M020576/1] Funding Source: researchfish</t>
  </si>
  <si>
    <t>CRITiCaL - Combatting cRiminals In The CLoud; AISEC: AI Secure and Explainable by Construction; Engineering and Physical Sciences Research Council(UK Research &amp; Innovation (UKRI)Engineering &amp; Physical Sciences Research Council (EPSRC))</t>
  </si>
  <si>
    <t>The research is supported by CRITiCaL - Combatting cRiminals In The CLoud, under grant EP/M020576/1 and by AISEC: AI Secure and Explainable by Construction under grant EP/T027037/1. The authors would like to thank Roberto Metere for his drawing contributions.</t>
  </si>
  <si>
    <t>C1DX1</t>
  </si>
  <si>
    <t>Book Review</t>
  </si>
  <si>
    <t>[Shanmugam, Ramalingam] Texas State Univ, Sch Hlth Adm, San Marcos, TX 78666 USA</t>
  </si>
  <si>
    <t>Texas State University System; Texas State University San Marcos</t>
  </si>
  <si>
    <t>Shanmugam, R (corresponding author), Texas State Univ, Sch Hlth Adm, San Marcos, TX 78666 USA.</t>
  </si>
  <si>
    <t>TAYLOR &amp; FRANCIS LTD</t>
  </si>
  <si>
    <t>2-4 PARK SQUARE, MILTON PARK, ABINGDON OR14 4RN, OXON, ENGLAND</t>
  </si>
  <si>
    <t>J STAT COMPUT SIM</t>
  </si>
  <si>
    <t>J. Stat. Comput. Simul.</t>
  </si>
  <si>
    <t>Computer Science, Interdisciplinary Applications; Statistics &amp; Probability</t>
  </si>
  <si>
    <t>Computer Science; Mathematics</t>
  </si>
  <si>
    <t>I0XD0</t>
  </si>
  <si>
    <t>Stochastic modelling; econophysics; institutional investors; algorithmic trading; markov process</t>
  </si>
  <si>
    <t>MUTUAL FUND PERFORMANCE; CROSS-SECTION; VOLATILITY; RETURNS; IMPACT; PERSISTENCE; SELECTION; FLOWS; MONEY; MODEL</t>
  </si>
  <si>
    <t>Institutional investors like hedge funds are particularly resilient in times of volatility, primarily due to their access to a slew of complex trading strategies and extensive research capabilities; both of which are generally outside the reach of common investors. Fortunately, the U.S. Securities and Exchange Commission has mandated that large institutional investors publicly disclose the positions held by them at the end of a quarter, within the following 45 days. We then ask the question Given our access to snapshots of positions held by large investors, can we extract alpha by approximating their aggregate behaviour? In this paper, we introduce a stock recommendation model driven by the aggregate behaviour of institutional investors. We interpret stocks as the states of a Markov chain. The corresponding state transition matrix is defined based on the aggregate behaviour of investors. By designing the transition matrix to hold for aperiodicity and irreducibility, the steady state distribution of this chain is treated as a ranked list of stocks. We build a long only, equally weighted portfolio of stocks to trade using these recommendations. We observe that the returns on this portfolio beat existing models in the literature, and standard hedge fund indices both in terms of annualised returns and Sharpe ratio.</t>
  </si>
  <si>
    <t>[Nayanar, Nikhil] Purdue Univ, Sch Ind Engn, W Lafayette, IN 47907 USA</t>
  </si>
  <si>
    <t>Purdue University System; Purdue University</t>
  </si>
  <si>
    <t>Nayanar, N (corresponding author), Purdue Univ, Sch Ind Engn, W Lafayette, IN 47907 USA.</t>
  </si>
  <si>
    <t>nnayanar@alumni.purdue.edu</t>
  </si>
  <si>
    <t>P9NP2</t>
  </si>
  <si>
    <t>convexity arbitrage; algorithmic trading; YTM shift; convexity</t>
  </si>
  <si>
    <t>STATISTICAL ARBITRAGE; BIG DATA; MODEL</t>
  </si>
  <si>
    <t>Algorithmic trading, so popular nowadays, uses many strategies that are algorithmizable and promise profitability. This research answers the question whether it is possible to successfully use a convexity arbitrage strategy in a bond portfolio in financial practice. It should provide a positive expected excess return and a small or zero potential loss. Convexity arbitrage has been described in academic literature before, but an assessment of its practical success is lacking. Arbitrage portfolio, which consists of two portfolios of bonds, is constructed theoretically and practically. These two portfolios have the same Macaulay Duration and price, but a different convexity at a certain yield to maturity point (YTM point). As the first portfolio is long, while shorting the second (with higher convexity), the result would therefore be a market-directional bet on parallel YTM shifts of the same size. Methodology: a mathematical definition of this arbitrage; the construction of the arbitrage portfolio; back-testing on USD and EUR zero-coupon yield curve. To construct the arbitrage portfolio could be unrealistic on markets with low liquidity. Moreover, the assumption of parallel YTM shifts of the same size is not fulfilled enough to ensure that the arbitrage is profitable. This research helps practitioners considering the implementation of this strategy in algorithmic trading to make an adequate assessment. Its findings show that the practical and profitable utilization of convexity arbitrage is unrealizable.</t>
  </si>
  <si>
    <t>[Stadnik, Bohumil] Univ Econ Prague, Fac Finance, Dept Banking &amp; Insurance, W Churchill Sq 4, Prague, Czech Republic</t>
  </si>
  <si>
    <t>Prague University of Economics &amp; Business</t>
  </si>
  <si>
    <t>Stádník, B (corresponding author), Univ Econ Prague, Fac Finance, Dept Banking &amp; Insurance, W Churchill Sq 4, Prague, Czech Republic.</t>
  </si>
  <si>
    <t>bohumil.stadnik@email.cz</t>
  </si>
  <si>
    <t>VSE institutional grant [IP 100040]; Czech Science Foundation [GACR 20-00178S]</t>
  </si>
  <si>
    <t>VSE institutional grant; Czech Science Foundation(Grant Agency of the Czech Republic)</t>
  </si>
  <si>
    <t>This research has been supported by the VSE institutional grant IP 100040 and by the Czech Science Foundation GACR 20-00178S.</t>
  </si>
  <si>
    <t>TAYLOR &amp; FRANCIS AS</t>
  </si>
  <si>
    <t>OSLO</t>
  </si>
  <si>
    <t>KARL JOHANS GATE 5, NO-0154 OSLO, NORWAY</t>
  </si>
  <si>
    <t>COGENT ECON FINANC</t>
  </si>
  <si>
    <t>Cogent Econ. Financ.</t>
  </si>
  <si>
    <t>YN8OY</t>
  </si>
  <si>
    <t>algorithmic trading; HFT; informativeness; institutional traders; limit orders; market orders; &gt;</t>
  </si>
  <si>
    <t>BID-ASK SPREAD; HIGH-FREQUENCY; INDIVIDUAL INVESTORS; LIQUIDITY; INSTITUTIONS; PRICES; RETURN; WISE</t>
  </si>
  <si>
    <t>Using transactions-based calendar time (TBCT) portfolio analysis, we investigate informativeness of trades of investor categories, namely institutions, proprietary traders, and retail clients. We find that trade informativeness is positive for institutional and negative for retail-client investors. The informativeness of liquidity-demanding trades are less than the informativeness of liquidity-supplying trades for all trading groups, over both long and short horizons. We also find that institutions are benefitted by algorithmic executions compared to manual executions and this benefit is elevated on days of high volume and volatility. Proprietary algorithmic traders (high-frequency traders) generate positive alpha for their trades only from their liquidity-supplying trades.</t>
  </si>
  <si>
    <t>[Nawn, Samarpan] Indian Inst Management Udaipur, Dept Finance &amp; Accounting, Udaipur, Rajasthan, India; [Raizada, Gaurav] Irage Capital, Mumbai, Maharashtra, India; [Raizada, Gaurav] Indian Inst Management Ahmedabad, Ahmadabad, Gujarat, India</t>
  </si>
  <si>
    <t>Indian Institute of Management (IIM System); Indian Institute of Management Udaipur (IIMU); Indian Institute of Management (IIM System); Indian Institute of Management Ahmedabad</t>
  </si>
  <si>
    <t>Nawn, S (corresponding author), Indian Inst Management Udaipur, Dept Finance &amp; Accounting, Udaipur, Rajasthan, India.</t>
  </si>
  <si>
    <t>samarpan.nawn@iimu.ac.in</t>
  </si>
  <si>
    <t>A2CL7</t>
  </si>
  <si>
    <t>mathematical finance; forex market; machine learning; investment optimization; forex sustainability; forex economy</t>
  </si>
  <si>
    <t>CURRENCY; MARKETS; BITCOIN; MODEL; RISE</t>
  </si>
  <si>
    <t>In the current complex financial world, paper currencies are vulnerable and unsustainable due to many factors such as current account deficit, gold reserves, dollar reserves, political stability, security, the presence of war in the region, etc. The vulnerabilities not limited to the above, result in fluctuation and instability in the currency values. Considering the devaluation of some Asian countries such as Pakistan, Sri Lanka, Turkiye, and Ukraine, there is a current tendency of some countries to look beyond the SWIFT system. It is not feasible to have reserves in only one currency, and thus, forex markets are likely to have significant growth in their volumes. In this research, we consider this challenge to work on having sustainable forex reserves in multiple world currencies. This research is aimed to overcome their vulnerabilities and, instead, exploit their volatile nature to attain sustainability in forex reserves. In this regard, we work to formulate this problem and propose a forex investment strategy inspired by gradient ascent optimization, a robust iterative optimization algorithm. The dynamic nature of the forex market led us to the formulation and development of the instantaneous stochastic gradient ascent method. Contrary to the conventional gradient ascent optimization, which considers the whole population or its sample, the proposed instantaneous stochastic gradient ascent (ISGA) optimization considers only the next time instance to update the investment strategy. We employed the proposed forex investment strategy on forex data containing one-year multiple currencies' values, and the results are quite profitable as compared to the conventional investment strategies.</t>
  </si>
  <si>
    <t>[Murtza, Iqbal; Basri, Rabia; Imran, Azhar] Air Univ, Dept Creat Technol, Islamabad 44000, Pakistan; [Saadia, Ayesha] Air Univ, Dept Comp Sci, Islamabad 44000, Pakistan; [Almuhaimeed, Abdullah] King Abdulaziz City Sci &amp; Technol, Natl Ctr Genom Technol &amp; Bioinformat, Riyadh 11442, Saudi Arabia; [Alzahrani, Abdulkareem] Al Baha Univ, Fac Comp Sci &amp; Informat Technol, Al Baha 65779, Saudi Arabia</t>
  </si>
  <si>
    <t>Air University Islamabad; Air University Islamabad; Al Baha University</t>
  </si>
  <si>
    <t>Murtza, I (corresponding author), Air Univ, Dept Creat Technol, Islamabad 44000, Pakistan.</t>
  </si>
  <si>
    <t>iqbal.murtza@mail.au.edu.pk</t>
  </si>
  <si>
    <t>6K8YP</t>
  </si>
  <si>
    <t>Reinforcement learning; Trading; Stock price prediction; Sentiment analysis; Knowledge graph; Natural Language Processing</t>
  </si>
  <si>
    <t>Algorithmic trading, due to its inherent nature, is a difficult problem to tackle; there are too many variables involved in the real-world which makes it almost impossible to have reliable algorithms for automated stock trading. The lack of reliable labelled data that considers physical and physiological factors that dictate the ups and downs of the market, has hindered the supervised learning attempts for dependable predictions. To learn a good policy for trading, we formulate an approach using reinforcement learning which uses traditional time series stock price data and combines it with news headline sentiments, while leveraging knowledge graphs for exploiting news about implicit relationships.</t>
  </si>
  <si>
    <t>[Nan, Abhishek; Perumal, Anandh; Zaiane, Osmar R.] Univ Alberta, Edmonton, AB, Canada; [Nan, Abhishek; Perumal, Anandh; Zaiane, Osmar R.] Alberta Machine Intelligence Inst, Edmonton, AB, Canada</t>
  </si>
  <si>
    <t>University of Alberta</t>
  </si>
  <si>
    <t>Zaiane, OR (corresponding author), Univ Alberta, Edmonton, AB, Canada.;Zaiane, OR (corresponding author), Alberta Machine Intelligence Inst, Edmonton, AB, Canada.</t>
  </si>
  <si>
    <t>abhisheknan@ualberta.ca; anandhpe@ualberta.ca; zaiane@ualberta.ca</t>
  </si>
  <si>
    <t>Natural Sciences and Engineering Research Council of Canada (NSERC); Amii Fellow Program; Canada CIFAR AI Chair Program</t>
  </si>
  <si>
    <t>Natural Sciences and Engineering Research Council of Canada (NSERC)(Natural Sciences and Engineering Research Council of Canada (NSERC)); Amii Fellow Program; Canada CIFAR AI Chair Program</t>
  </si>
  <si>
    <t>The work is supported in part by the Natural Sciences and Engineering Research Council of Canada (NSERC). Osmar Zaiane is supported by the Amii Fellow Program and the Canada CIFAR AI Chair Program.</t>
  </si>
  <si>
    <t>BU1ES</t>
  </si>
  <si>
    <t>METAANALYSES; INTERVENTIONS</t>
  </si>
  <si>
    <t>The Preferred Reporting Items for Systematic reviews and Meta-Analyses (PRISMA) statement, published in 2009, was designed to help systematic reviewers transparently report why the review was done, what the authors did, and what they found. Over the past decade, advances in systematic review methodology and terminology have necessitated an update to the guideline. The PRISMA 2020 statement replaces the 2009 statement and includes new reporting guidance that reflects advances in methods to identify, select, appraise, and synthesise studies. The structure and presentation of the items have been modified to facilitate implementation. In this article, we present the PRISMA 2020 27-item checklist, an expanded checklist that details reporting recommendations for each item, the PRISMA 2020 abstract checklist, and the revised flow diagrams for original and updated reviews.</t>
  </si>
  <si>
    <t>[Page, Matthew J.; McKenzie, Joanne E.; Brennan, Sue E.; McDonald, Steve] Monash Univ, Sch Publ Hlth &amp; Prevent Med, Melbourne, Vic, Australia; [Bossuyt, Patrick M.] Univ Amsterdam, Med Ctr, Dept Clin Epidemiol Biostat &amp; Bioinformat, Amsterdam, Netherlands; [Boutron, Isabelle] Univ Paris, Ctr Epidemiol &amp; Stat CRESS, INSERM, F-75004 Paris, France; [Hoffmann, Tammy C.] Bond Univ, Fac Hlth Sci &amp; Med, Inst Evidence Based Healthcare, Gold Coast, Australia; [Mulrow, Cynthia D.] Univ Texas Hlth Sci Ctr San Antonio, San Antonio, TX 78229 USA; [Shamseer, Larissa] Li Ka Shing Knowledge Inst, Knowledge Translat Program, Toronto, ON, Canada; [Shamseer, Larissa; Welch, Vivian A.; Moher, David] Univ Ottawa, Fac Med, Sch Epidemiol &amp; Publ Hlth, Ottawa, ON, Canada; [Tetzlaff, Jennifer M.] Evidence Partners, Ottawa, ON, Canada; [Akl, Elie A.] Amer Univ Beirut, Clin Res Inst, Beirut, Lebanon; [Akl, Elie A.] McMaster Univ, Dept Hlth Res Methods Evidence &amp; Impact, Hamilton, ON, Canada; [Chou, Roger] Oregon Hlth &amp; Sci Univ, Dept Med Informat &amp; Clin Epidemiol, Portland, OR 97201 USA; [Glanville, Julie] Univ York, York Hlth Econ Consortium YHEC Ltd, York, N Yorkshire, England; [Grimshaw, Jeremy M.] Ottawa Hosp Res Inst, Clin Epidemiol Program, Ottawa, ON, Canada; [Grimshaw, Jeremy M.] Univ Ottawa, Sch Epidemiol &amp; Publ Hlth, Ottawa, ON, Canada; [Grimshaw, Jeremy M.] Univ Ottawa, Dept Med, Ottawa, ON, Canada; [Hrobjartsson, Asbjorn] Univ Southern Denmark, Ctr Evidence Based Med Odense CEBMO, Odense, Denmark; [Hrobjartsson, Asbjorn] Univ Southern Denmark, Dept Clin Res, Cochrane Denmark, Odense, Denmark; [Hrobjartsson, Asbjorn] Odense Univ Hosp, Open Patient Data Exploratory Network OPEN, Odense, Denmark; [Lalu, Manoj M.] Ottawa Hosp, Dept Anesthesiol &amp; Pain Med, Ottawa, ON, Canada; [Lalu, Manoj M.] Ottawa Hosp Res Inst, Blueprint Translat Res Grp, Clin Epidemiol Program, Ottawa, ON, Canada; [Lalu, Manoj M.] Ottawa Hosp Res Inst, Regenerat Med Program, Ottawa, ON, Canada; [Li, Tianjing] Univ Colorado, Sch Med, Dept Ophthalmol, Denver, CO 80202 USA; [Li, Tianjing] Johns Hopkins Bloomberg Sch Publ Hlth, Dept Epidemiol, Baltimore, MD USA; [Loder, Elizabeth W.] Harvard Med Sch, Brigham &amp; Womens Hosp, Dept Neurol, Div Headache, Boston, MA 02115 USA; [Loder, Elizabeth W.] The BMJ, Res, London, England; [Mayo-Wilson, Evan] Indiana Univ, Sch Publ Hlth Bloomington, Dept Epidemiol &amp; Biostat, Bloomington, IN USA; [McGuinness, Luke A.; Whiting, Penny] Univ Bristol, Bristol Med Sch, Populat Hlth Sci, Bristol, Avon, England; [Stewart, Lesley A.] Univ York, Ctr Reviews &amp; Disseminat, York, N Yorkshire, England; [Thomas, James] UCL, EPPI Ctr, UCL Social Res Inst, London, England; [Tricco, Andrea C.] St Michaels Hosp, Li Ka Shing Knowledge Inst, Unity Hlth Toronto, Toronto, ON, Canada; [Tricco, Andrea C.] Univ Toronto, Dalla Lana Sch Publ Hlth, Epidemiol Div, Toronto, ON, Canada; [Tricco, Andrea C.] Univ Toronto, Inst Hlth Management Policy &amp; Evaluat, Toronto, ON, Canada; [Tricco, Andrea C.] Queens Univ, Queens Collaborat Hlth Care Qual Joanna Briggs In, Kingston, ON, Canada; [Welch, Vivian A.] Bruyere Res Inst, Methods Ctr, Ottawa, ON, Canada; [Moher, David] Ottawa Hosp Res Inst, Ctr Journalol, Clin Epidemiol Program, Ottawa, ON, Canada</t>
  </si>
  <si>
    <t>Monash University; University of Amsterdam; Universite Paris Cite; Institut National de la Sante et de la Recherche Medicale (Inserm); Bond University; University of Texas System; University of Texas Health Science Center at San Antonio; University of Toronto; Li Ka Shing Knowledge Institute; University of Ottawa; American University of Beirut; McMaster University; Oregon Health &amp; Science University; University of York - UK; University of Ottawa; Ottawa Hospital Research Institute; University of Ottawa; University of Ottawa; University of Southern Denmark; University of Southern Denmark; University of Southern Denmark; Odense University Hospital; University of Ottawa; Ottawa Hospital Research Institute; University of Ottawa; Ottawa Hospital Research Institute; University of Ottawa; Ottawa Hospital Research Institute; University of Colorado System; University of Colorado Denver; University of Colorado Anschutz Medical Campus; Johns Hopkins University; Johns Hopkins Bloomberg School of Public Health; Harvard University; Harvard Medical School; Harvard University Medical Affiliates; Brigham &amp; Women's Hospital; Indiana University System; Indiana University Bloomington; University of Bristol; University of York - UK; University of London; University College London; UCL Institute of Education; University of Toronto; Saint Michaels Hospital Toronto; Li Ka Shing Knowledge Institute; University of Toronto; University of Toronto; Queens University - Canada; University of Ottawa; University of Ottawa; Ottawa Hospital Research Institute</t>
  </si>
  <si>
    <t>Page, MJ (corresponding author), Monash Univ, Sch Publ Hlth &amp; Prevent Med, Melbourne, Vic, Australia.</t>
  </si>
  <si>
    <t>matthew.page@monash.edu</t>
  </si>
  <si>
    <t>Australian Research Council [DE200101618]; Australian National Health and Medical Research Council (NHMRC) [1088535]; Australian NHMRC [1143429, 1154607]; Evidence Partners Inc.; Tier 1 Canada Research Chair in Health Knowledge Transfer and Uptake; Ottawa Hospital Anaesthesia Alternate Funds Association; Faculty of Medicine Junior Research Chair; National Eye Institute, National Institutes of Health, United States [UG1EY020522]; National Institute for Health Research [DRF-2018-11-ST2-048]; Tier 2 Canada Research Chair in Knowledge Synthesis; University Research Chair, University of Ottawa; Division Of Ocean Sciences; Directorate For Geosciences [0752972] Funding Source: National Science Foundation; National Institutes of Health Research (NIHR) [DRF-2018-11-ST2-048] Funding Source: National Institutes of Health Research (NIHR); National Institute for Health Research [DRF-2018-11-ST2-048] Funding Source: researchfish; National Health and Medical Research Council of Australia [1154607, 1143429, 1088535] Funding Source: NHMRC</t>
  </si>
  <si>
    <t>Australian Research Council(Australian Research Council); Australian National Health and Medical Research Council (NHMRC)(National Health &amp; Medical Research Council (NHMRC) of Australia); Australian NHMRC(National Health &amp; Medical Research Council (NHMRC) of Australia); Evidence Partners Inc.; Tier 1 Canada Research Chair in Health Knowledge Transfer and Uptake; Ottawa Hospital Anaesthesia Alternate Funds Association; Faculty of Medicine Junior Research Chair; National Eye Institute, National Institutes of Health, United States; National Institute for Health Research(National Institutes of Health Research (NIHR)); Tier 2 Canada Research Chair in Knowledge Synthesis; University Research Chair, University of Ottawa; Division Of Ocean Sciences; Directorate For Geosciences(National Science Foundation (NSF)NSF - Directorate for Geosciences (GEO)); National Institutes of Health Research (NIHR); National Institute for Health Research(National Institutes of Health Research (NIHR)); National Health and Medical Research Council of Australia(National Health &amp; Medical Research Council (NHMRC) of Australia)</t>
  </si>
  <si>
    <t>There was no direct funding for this research. MJP is supported by an Australian Research Council Discovery Early Career Researcher Award (DE200101618) and was previously supported by an Australian National Health and Medical Research Council (NHMRC) Early Career Fellowship (1088535) during the conduct of this research. JEM is supported by an Australian NHMRC Career Development Fellowship (1143429). TCH is supported by an Australian NHMRC Senior Research Fellowship (1154607). JMT is supported by Evidence Partners Inc. JMG is supported by a Tier 1 Canada Research Chair in Health Knowledge Transfer and Uptake. MML is supported by The Ottawa Hospital Anaesthesia Alternate Funds Association and a Faculty of Medicine Junior Research Chair. TL is supported by funding from the National Eye Institute (UG1EY020522), National Institutes of Health, United States. LAM is supported by a National Institute for Health Research Doctoral Research Fellowship (DRF-2018-11-ST2-048). ACT is supported by a Tier 2 Canada Research Chair in Knowledge Synthesis. DM is supported in part by a University Research Chair, University of Ottawa. The funders had no role in considering the study design or in the collection, analysis, interpretation of data, writing of the report, or decision to submit the article for publication.</t>
  </si>
  <si>
    <t>BMJ PUBLISHING GROUP</t>
  </si>
  <si>
    <t>BRITISH MED ASSOC HOUSE, TAVISTOCK SQUARE, LONDON WC1H 9JR, ENGLAND</t>
  </si>
  <si>
    <t>BMJ-BRIT MED J</t>
  </si>
  <si>
    <t>BMJ-British Medical Journal</t>
  </si>
  <si>
    <t>Medicine, General &amp; Internal</t>
  </si>
  <si>
    <t>General &amp; Internal Medicine</t>
  </si>
  <si>
    <t>WI3ZY</t>
  </si>
  <si>
    <t>Green Published, hybrid, Green Accepted</t>
  </si>
  <si>
    <t>Yao Lu; Rajamohan Parthasarathy</t>
  </si>
  <si>
    <t>2023 8th International Conference on Business and Industrial Research (ICBIR)</t>
  </si>
  <si>
    <t>10.1109/ICBIR57571.2023.10147402</t>
  </si>
  <si>
    <t>Wang, Li Rong and Henderson, Thomas C. and Ong, Yew Soon and Ng, Yih Yng and Fan, Xiuyi</t>
  </si>
  <si>
    <t>10.2139/ssrn.4668687</t>
  </si>
  <si>
    <t>10.1201/9780429183942</t>
  </si>
  <si>
    <t xml:space="preserve">Velu, R., Hardy, M., &amp; Nehren, D. </t>
  </si>
  <si>
    <t>An uncertainty estimation model for health signal prediction</t>
  </si>
  <si>
    <t>Applying artificial intelligence technology in China’s intelligent manufacturing industry</t>
  </si>
  <si>
    <t xml:space="preserve">Salkar, T., Shinde, A., Tamhankar, N., &amp; Bhagat, N. </t>
  </si>
  <si>
    <t>Algorithmic trading using technical indicators</t>
  </si>
  <si>
    <t>2021 International Conference on
Communication Information and Computing Technology (ICCICT)</t>
  </si>
  <si>
    <t>10.1109/ICCICT50803.2021.9510135</t>
  </si>
  <si>
    <t>Chapman and Hall/CRC.</t>
  </si>
  <si>
    <t>SSRN</t>
  </si>
  <si>
    <t>Seyfert, R.</t>
  </si>
  <si>
    <t>Automation and affect. In Affect in Relation</t>
  </si>
  <si>
    <t>Routledge</t>
  </si>
  <si>
    <t>10.4324/9781315163864-10</t>
  </si>
  <si>
    <t xml:space="preserve">Bao, T., Nekrasova, E., Neugebauer, T., &amp; Riyanto, Y. E. </t>
  </si>
  <si>
    <t>Algorithmic trading in experimental markets with human traders: A literature survey</t>
  </si>
  <si>
    <t>Elgaronline</t>
  </si>
  <si>
    <t>10.4337/9781800372337.00030</t>
  </si>
  <si>
    <t>Ghimire, A., Thapa, S., Jha, A. K., Adhikari, S., &amp; Kumar, A.</t>
  </si>
  <si>
    <t>Accelerating Business Growth with Big Data and Artificial Intelligence</t>
  </si>
  <si>
    <t>2020 Fourth International Conference on I-SMAC</t>
  </si>
  <si>
    <t>10.1109/I-SMAC49090.2020.9243318</t>
  </si>
  <si>
    <t>Lyle, M. R., &amp; Naughton, J. P.</t>
  </si>
  <si>
    <t>How does algorithmic trading improve market quality?</t>
  </si>
  <si>
    <t>10.2139/ssrn.2587730</t>
  </si>
  <si>
    <t xml:space="preserve">Martins, C. J. L. </t>
  </si>
  <si>
    <t>The role of automation in financial trading companies</t>
  </si>
  <si>
    <t>Journal of Management and Financial Sciences</t>
  </si>
  <si>
    <t>10.33119/JMFS.2019.39.3</t>
  </si>
  <si>
    <t>Aitkazinov, A.</t>
  </si>
  <si>
    <t>The Role of Artificial Intelligence in Auditing: Opportunities and Challenges</t>
  </si>
  <si>
    <t>IJRESM</t>
  </si>
  <si>
    <t>Zhang, K., &amp; Aslan, A.</t>
  </si>
  <si>
    <t>AI technologies for education: Recent research &amp; future directions.</t>
  </si>
  <si>
    <t>Computers and Education</t>
  </si>
  <si>
    <t>10.1108/IMEFM-08-2021-0352</t>
  </si>
  <si>
    <t>10.1007/s10462-022-10307-0</t>
  </si>
  <si>
    <t>Addy, N. W. A., Ajayi-Nifise, N. a. O., Bello, N. B. G., Tula, N. S. T., Odeyemi, N. O., &amp; Falaiye, N. T.</t>
  </si>
  <si>
    <t>Algorithmic Trading and AI: A Review
of Strategies and Market impact.</t>
  </si>
  <si>
    <t>World Journal of Advanced Engineering Technology and Sciences</t>
  </si>
  <si>
    <t>10.30574/wjaets.2024.11.1.0054</t>
  </si>
  <si>
    <t>Adegboye, A; Kampouridis, M; Otero, F</t>
  </si>
  <si>
    <t>Adegboye, Adesola; Kampouridis, Michael; Otero, Fernando</t>
  </si>
  <si>
    <t>Algorithmic trading with directional changes</t>
  </si>
  <si>
    <t>ARTIFICIAL INTELLIGENCE REVIEW</t>
  </si>
  <si>
    <t>Genetic algorithms; Directional changes; Algorithmic trading; Financial forecasting</t>
  </si>
  <si>
    <t>STRATEGIES</t>
  </si>
  <si>
    <t>Directional changes (DC) is a recent technique that summarises physical time data (e.g. daily closing prices, hourly data) into events, offering traders a unique perspective of the market to create novel trading strategies. This paper proposes the use of a genetic algorithm (GA) to optimize the recommendations of multiple DC-based trading strategies. Each trading strategy uses a novel framework that combines classification and regression techniques to predict when a trend will reverse. We evaluate the performance of the proposed multiple DC-strategy GA algorithm against nine benchmarks: five single DC-based trading strategies, three technical analysis indicators, as well as buy-and-hold, which is a popular financial benchmark. We perform experiments using 200 monthly physical time datasets from 20 foreign exchange markets-these datasets were created from snapshots of 10 min intervals. Experimental results show that our proposed algorithm is able to statistically significantly outperform all DC and non-DC benchmarks in terms of both return and risk, and establish multi-threshold DCs as an effective algorithmic trading technique.</t>
  </si>
  <si>
    <t>[Adegboye, Adesola; Otero, Fernando] Univ Kent, Sch Comp, Canterbury, Kent, England; [Kampouridis, Michael] Univ Essex, Sch Comp Sci &amp; Elect Engn, Colchester, Essex, England</t>
  </si>
  <si>
    <t>University of Kent; University of Essex</t>
  </si>
  <si>
    <t>Kampouridis, M (corresponding author), Univ Essex, Sch Comp Sci &amp; Elect Engn, Colchester, Essex, England.</t>
  </si>
  <si>
    <t>adesolaadegboye@gmail.com; mkampo@essex.ac.uk; F.E.B.Otero@kent.ac.uk</t>
  </si>
  <si>
    <t>0269-2821</t>
  </si>
  <si>
    <t>1573-7462</t>
  </si>
  <si>
    <t>ARTIF INTELL REV</t>
  </si>
  <si>
    <t>Artif. Intell. Rev.</t>
  </si>
  <si>
    <t>E9GB3</t>
  </si>
  <si>
    <t>WOS:000879266500001</t>
  </si>
  <si>
    <t>Abdul-Rahim, R; Abd Wahab, A; Hudaib, M</t>
  </si>
  <si>
    <t>Abdul-Rahim, Ruzita; Abd Wahab, Adilah; Hudaib, Mohammad</t>
  </si>
  <si>
    <t>The effects of foreign currency exposure and Shari'ah-compliant status on financial hedging strategy</t>
  </si>
  <si>
    <t>INTERNATIONAL JOURNAL OF ISLAMIC AND MIDDLE EASTERN FINANCE AND MANAGEMENT</t>
  </si>
  <si>
    <t>Currency derivatives; Forex exposure; Financial hedging; Foreign cash flows; Shari'ah-compliant status; Shari'ah-compliant derivatives</t>
  </si>
  <si>
    <t>EXCHANGE-RATE EXPOSURE; RISK-MANAGEMENT; DERIVATIVES; FIRMS; DETERMINANTS</t>
  </si>
  <si>
    <t>Purpose Drawing upon underinvestment theory and clientele effect hypothesis, this paper aims to examine the effects of foreign currency (forex) exposure and Shari'ah-compliant status on firms' financial hedging strategy. Design/methodology/approach Based on data of 250 nonfinancial firms listed on Bursa Malaysia from 2010 to 2018 (2,250 firm-year observations), the authors test the impact of forex exposure based on a vector of foreign-denominated cash flows (FCF) indicators and firms' ShariMODIFIER LETTER LEFT HALF RINGah-compliant status on two proxies of financial hedging decisions, namely, the ratio of the notional value of currency derivatives to total assets and a binomial measure of hedging status. The hedging decision models are estimated using panel logistic regression and system generalized method of moments. Findings The results indicate significant positive effects of the forex exposure indicators on firms' propensity to hedge. However, the impact of forex exposure is most prevalent via total FCF. The results also reveal significant positive effects of ShariMODIFIER LETTER LEFT HALF RINGah-compliant status on firms' propensity to hedge but its negative impacts on the value of currency derivatives they use. The results suggest that ShariMODIFIER LETTER LEFT HALF RINGah-compliant firms refrain from engaging in currency derivatives to avoid riba' and subsequently subdue the clientele effect. However, when the forex exposure reaches higher levels, engagement in currency derivatives becomes a matter of tentative necessity (dharurat). Research limitations/implications This study relies exclusively on the disclosure of foreign currency risk and management data in the annual reports of listed companies. Consequently, this limits the sample size to only those nonfinancial listed companies with complete data for the study period. Also, since none of the companies reports using ShariMODIFIER LETTER LEFT HALF RINGah-compliant derivatives, the authors thus assume that they use derivative instruments that tolerate riba. Practical implications Given the significance of forex exposure on hedging decisions, the accounting profession must strictly adopt FRS 7 and FRS 139 for all listed firms to avoid market scrutiny and sustain their clientele. The results also call for the Islamic market regulators to include mandatory disclosure of conventional currency derivatives in screening firms for clearly prohibited activities to help enhance the credibility of its Islamic financial market. Originality/value Due to difficulty accessing relevant cash flow data, the study is among the few studies that measure forex exposure using FCF and test more proxy indicators. This study is perhaps the first to examine the Shari'ah perspective on currency derivatives in corporate forex risk management.</t>
  </si>
  <si>
    <t>[Abdul-Rahim, Ruzita] Univ Kebangsaan Malaysia, Fac Econ &amp; Management, Bangi, Malaysia; [Abd Wahab, Adilah] Univ Teknol MARA, Fac Business &amp; Management, Puncak Alam Campus, Shah Alam, Selangor, Malaysia; [Hudaib, Mohammad] Univ Prince Mugrin, Dept Accounting &amp; Finance, Madinah, Saudi Arabia</t>
  </si>
  <si>
    <t>Universiti Kebangsaan Malaysia; Universiti Teknologi MARA; University of Prince Mugrin</t>
  </si>
  <si>
    <t>Abdul-Rahim, R (corresponding author), Univ Kebangsaan Malaysia, Fac Econ &amp; Management, Bangi, Malaysia.</t>
  </si>
  <si>
    <t>ruzitaar@ukm.edu.my</t>
  </si>
  <si>
    <t>ABDUL-RAHIM, RUZITA/AAA-3169-2020; Hudaib, Mohammad/HRA-3247-2023; A Wahab, Adilah/GRN-9379-2022</t>
  </si>
  <si>
    <t>A. Wahab, Adilah/0000-0002-9671-8345; Hudaib, Mohammad/0000-0002-3807-7236;</t>
  </si>
  <si>
    <t>Ministry of Higher Education Malaysia [FRGS/1/2018/SS01/UKM/02/2]; FEP-UKM Research Fund [EP-2019-030]; Universiti Kebangsaan Malaysia [GUP-2019-001]</t>
  </si>
  <si>
    <t>Ministry of Higher Education Malaysia(Ministry of Education, Malaysia); FEP-UKM Research Fund; Universiti Kebangsaan Malaysia</t>
  </si>
  <si>
    <t>The authors wish to acknowledge that this paper is funded by the Ministry of Higher Education Malaysia (FRGS/1/2018/SS01/UKM/02/2), the FEP-UKM Research Fund (EP-2019-030) and the Universiti Kebangsaan Malaysia, under it's Research University Grant Scheme (GUP-2019-001).</t>
  </si>
  <si>
    <t>1753-8394</t>
  </si>
  <si>
    <t>1753-8408</t>
  </si>
  <si>
    <t>INT J ISLAMIC MIDDLE</t>
  </si>
  <si>
    <t>Int.J. Islamic Middle Eastern Finance Manag.</t>
  </si>
  <si>
    <t>MAR 17</t>
  </si>
  <si>
    <t>Business, Finance; Management</t>
  </si>
  <si>
    <t>A1DR3</t>
  </si>
  <si>
    <t>WOS:000804165600001</t>
  </si>
  <si>
    <t>10.14569/ijacsa.2022.0130259</t>
  </si>
  <si>
    <t>10.3905/jpm.2023.1.497</t>
  </si>
  <si>
    <t>Wang, KL; Sun, TT; Xu, RY</t>
  </si>
  <si>
    <t>Wang, Ke-Liang; Sun, Ting-Ting; Xu, Ru-Yu</t>
  </si>
  <si>
    <t>The impact of artificial intelligence on total factor productivity: empirical evidence from China's manufacturing enterprises</t>
  </si>
  <si>
    <t>ECONOMIC CHANGE AND RESTRUCTURING</t>
  </si>
  <si>
    <t>Total factor productivity (TFP); Artificial intelligence (AI); Manufacturing enterprises; Transmission mechanism; Heterogeneity; Exogenous policy shock</t>
  </si>
  <si>
    <t>SKILL DEMAND EVIDENCE; INFORMATION-TECHNOLOGY; GROWTH; INDUSTRY; ECONOMY; ICT; INNOVATION; EXPANSION; ADOPTION; PARADOX</t>
  </si>
  <si>
    <t>Using the panel data of 938 listed manufacturing companies in China from 2011 to 2020, this paper scientifically examines the impact of artificial intelligence (AI) on total factor productivity (TFP) of China's manufacturing enterprises by using the fixed effect model, mediating effect model and difference-in-differences model. The results show that AI can significantly improve the TFP of China's manufacturing enterprises, as confirmed by a series of robustness tests. Technological innovation, human capital optimization and market matching improvement have proved to be three important channels for AI to affect the TFP of China's manufacturing enterprises. The impact of AI on TFP varies greatly among China's manufacturing enterprises in different geographical locations, industry characteristics, ownership and life cycle stages. The findings of this paper can provide theoretical insights and empirical evidence at the micro enterprise level for policymakers to give full play to the role of AI in promoting the high-quality development of China's manufacturing industry.</t>
  </si>
  <si>
    <t>[Wang, Ke-Liang; Sun, Ting-Ting; Xu, Ru-Yu] Ocean Univ China, Sch Econ, 238 Songling Rd, Qingdao 266011, Shandong, Peoples R China</t>
  </si>
  <si>
    <t>Ocean University of China</t>
  </si>
  <si>
    <t>Wang, KL (corresponding author), Ocean Univ China, Sch Econ, 238 Songling Rd, Qingdao 266011, Shandong, Peoples R China.</t>
  </si>
  <si>
    <t>klwang@163.com</t>
  </si>
  <si>
    <t>; Sun, Tingting/GSN-5565-2022</t>
  </si>
  <si>
    <t>Ke-Liang, Wang/0000-0003-3220-0296;</t>
  </si>
  <si>
    <t>National Natural Science Foundation in China [71973131]</t>
  </si>
  <si>
    <t>National Natural Science Foundation in China(National Natural Science Foundation of China (NSFC))</t>
  </si>
  <si>
    <t>National Natural Science Foundation in China,71973131,Ke-Liang Wang</t>
  </si>
  <si>
    <t>1573-9414</t>
  </si>
  <si>
    <t>1574-0277</t>
  </si>
  <si>
    <t>ECON CHANG RESTRUCT</t>
  </si>
  <si>
    <t>Econ. Chang. Restruct.</t>
  </si>
  <si>
    <t>10.1007/s10644-022-09467-4</t>
  </si>
  <si>
    <t>F6NS1</t>
  </si>
  <si>
    <t>WOS:000894458500001</t>
  </si>
  <si>
    <t>Ghosh, S; Kumar, S; Deshmukh, A; Kurve, A; Welekar, R</t>
  </si>
  <si>
    <t>10.47164/ijngc.v13i5.924</t>
  </si>
  <si>
    <t>Singh, J; Thulasiram, R; Thavaneswaran, A</t>
  </si>
  <si>
    <t>Ishibuchi, H; Kwoh, CK; Tan, AH; Srinivasan, D; Miao, C; Trivedi, A; Crockett, K</t>
  </si>
  <si>
    <t>Singh, Japjeet; Thulasiram, Ruppa; Thavaneswaran, Aerambamoorthy</t>
  </si>
  <si>
    <t>LSTM based Algorithmic Trading model for Bitcoin</t>
  </si>
  <si>
    <t>2022 IEEE SYMPOSIUM SERIES ON COMPUTATIONAL INTELLIGENCE (SSCI)</t>
  </si>
  <si>
    <t>IEEE Symposium Series on Computational Intelligence (IEEE SSCI)</t>
  </si>
  <si>
    <t>DEC 04-07, 2022</t>
  </si>
  <si>
    <t>Singapore, SINGAPORE</t>
  </si>
  <si>
    <t>IEEE,IEEE Computat Intelligence Soc,Singapore Management Univ,Nanyang Technol Univ,Natl Univ Singapore,Agcy Sci, Technol &amp; Res,Singapore Exhibit &amp; Convent Bur</t>
  </si>
  <si>
    <t>LSTM; Cryptocurrency; Fuzzy intervals; Membership function; Financial time series; Algorithmic Trading; High Frequency Trading; Neural Networks; Time Series Forecasting</t>
  </si>
  <si>
    <t>Cryptocurrencies have emerged as an alternative financial asset in the last decade, with their market growing exponentially in recent years. The price of cryptocurrencies is highly volatile and is prone to rapid swings within short periods of time. This behaviour makes them a high-risk and high-return financial asset. The efficacy of neural networks in forecasting the high frequency financial time series has become widely accepted in the research community. This work explored the use of Long Short Term Memory (LSTM), a neural network based non-linear sequence model, to propose a novel algorithmic trading strategy for cryptocurrencies. The proposed novel high frequency algorithmic trading strategy built over an LSTM based short-term price forecasting is used for Bitcoin and Ethereum. This simple, yet effective trading algorithm uses the network's price forecasts to make buy and short selling decisions for cryptocurrency based on certain set criteria. The proposed trading strategy gives positive returns when backtested on Bitcoin hourly prices taken from yahoo! finance. We also verified the effectiveness of the trading strategy for Ethereum, the second largest cryptocurrency, based on the positive backtesting returns. As an extension to the study, the proposed strategy is applied on an even higher frequency (minute by minute) Bitcoin price data, and the strategy gives positive backtesting returns in this extended study. We also provide fuzzy intervals for the algorithmic return of our strategy and compare those with corresponding intervals on a simple buy and hold strategy.</t>
  </si>
  <si>
    <t>[Singh, Japjeet; Thulasiram, Ruppa] Univ Manitoba, Dept Comp Sci, Winnipeg, MB, Canada; [Thavaneswaran, Aerambamoorthy] Univ Manitoba, Dept Stat, Winnipeg, MB, Canada</t>
  </si>
  <si>
    <t>js5@myumanitoba.ca; tulsi.thulasiram@umanitoba.ca; aerambamoorthy.thavaneswaran@myumanitoba.ca</t>
  </si>
  <si>
    <t>978-1-6654-8768-9</t>
  </si>
  <si>
    <t>10.1109/SSCI51031.2022.10022021</t>
  </si>
  <si>
    <t>BV0IS</t>
  </si>
  <si>
    <t>WOS:000971973800047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</si>
</sst>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0"/>
      <name val="Arial"/>
    </font>
    <font>
      <sz val="10"/>
      <name val="Arial"/>
      <family val="2"/>
      <charset val="238"/>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6">
    <xf numFmtId="0" fontId="0" fillId="0" borderId="0" xfId="0"/>
    <xf numFmtId="14" fontId="0" fillId="0" borderId="0" xfId="0" applyNumberFormat="1"/>
    <xf numFmtId="16" fontId="0" fillId="0" borderId="0" xfId="0" applyNumberFormat="1"/>
    <xf numFmtId="0" fontId="1" fillId="0" borderId="0" xfId="0" applyFont="1"/>
    <xf numFmtId="0" fontId="1" fillId="0" borderId="0" xfId="1"/>
    <xf numFmtId="14" fontId="1" fillId="0" borderId="0" xfId="0" applyNumberFormat="1" applyFont="1"/>
  </cellXfs>
  <cellStyles count="2">
    <cellStyle name="Normální" xfId="0" builtinId="0"/>
    <cellStyle name="Normální 2" xfId="1" xr:uid="{785A6FE7-DDB1-449D-AE9B-3BF0591E3EBB}"/>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66563-978F-4D49-8B37-FB4559DDCF84}">
  <dimension ref="A1:BT209"/>
  <sheetViews>
    <sheetView tabSelected="1" zoomScale="175" zoomScaleNormal="175" workbookViewId="0">
      <pane ySplit="1" topLeftCell="A201" activePane="bottomLeft" state="frozen"/>
      <selection pane="bottomLeft" activeCell="B167" sqref="B167"/>
    </sheetView>
  </sheetViews>
  <sheetFormatPr defaultRowHeight="13.2" x14ac:dyDescent="0.25"/>
  <cols>
    <col min="6" max="8" width="9.109375" customWidth="1"/>
    <col min="9" max="9" width="38.33203125" customWidth="1"/>
    <col min="10" max="10" width="12.5546875" customWidth="1"/>
    <col min="11" max="37" width="9.109375" customWidth="1"/>
    <col min="38" max="38" width="26" customWidth="1"/>
    <col min="39" max="39" width="21.109375" customWidth="1"/>
    <col min="40" max="56" width="9.109375" customWidth="1"/>
    <col min="57" max="57" width="72.6640625" customWidth="1"/>
  </cols>
  <sheetData>
    <row r="1" spans="1:72"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row>
    <row r="2" spans="1:72" x14ac:dyDescent="0.25">
      <c r="A2" s="4" t="s">
        <v>72</v>
      </c>
      <c r="B2" s="4" t="s">
        <v>4074</v>
      </c>
      <c r="C2" s="4" t="s">
        <v>74</v>
      </c>
      <c r="D2" s="4" t="s">
        <v>74</v>
      </c>
      <c r="E2" s="4" t="s">
        <v>74</v>
      </c>
      <c r="F2" s="4" t="s">
        <v>4075</v>
      </c>
      <c r="G2" s="4" t="s">
        <v>74</v>
      </c>
      <c r="H2" s="4" t="s">
        <v>74</v>
      </c>
      <c r="I2" s="4" t="s">
        <v>4076</v>
      </c>
      <c r="J2" s="4" t="s">
        <v>4077</v>
      </c>
      <c r="K2" s="4" t="s">
        <v>74</v>
      </c>
      <c r="L2" s="4" t="s">
        <v>74</v>
      </c>
      <c r="M2" s="4" t="s">
        <v>78</v>
      </c>
      <c r="N2" s="4" t="s">
        <v>79</v>
      </c>
      <c r="O2" s="4" t="s">
        <v>74</v>
      </c>
      <c r="P2" s="4" t="s">
        <v>74</v>
      </c>
      <c r="Q2" s="4" t="s">
        <v>74</v>
      </c>
      <c r="R2" s="4" t="s">
        <v>74</v>
      </c>
      <c r="S2" s="4" t="s">
        <v>74</v>
      </c>
      <c r="T2" s="4" t="s">
        <v>4078</v>
      </c>
      <c r="U2" s="4" t="s">
        <v>4079</v>
      </c>
      <c r="V2" s="4" t="s">
        <v>4080</v>
      </c>
      <c r="W2" s="4" t="s">
        <v>4081</v>
      </c>
      <c r="X2" s="4" t="s">
        <v>4082</v>
      </c>
      <c r="Y2" s="4" t="s">
        <v>4083</v>
      </c>
      <c r="Z2" s="4" t="s">
        <v>4084</v>
      </c>
      <c r="AA2" s="4" t="s">
        <v>4085</v>
      </c>
      <c r="AB2" s="4" t="s">
        <v>4086</v>
      </c>
      <c r="AC2" s="4" t="s">
        <v>4087</v>
      </c>
      <c r="AD2" s="4" t="s">
        <v>4088</v>
      </c>
      <c r="AE2" s="4" t="s">
        <v>4089</v>
      </c>
      <c r="AF2" s="4" t="s">
        <v>74</v>
      </c>
      <c r="AG2" s="4">
        <v>34</v>
      </c>
      <c r="AH2" s="4">
        <v>4</v>
      </c>
      <c r="AI2" s="4">
        <v>4</v>
      </c>
      <c r="AJ2" s="4">
        <v>1</v>
      </c>
      <c r="AK2" s="4">
        <v>15</v>
      </c>
      <c r="AL2" s="4" t="s">
        <v>170</v>
      </c>
      <c r="AM2" s="4" t="s">
        <v>171</v>
      </c>
      <c r="AN2" s="4" t="s">
        <v>172</v>
      </c>
      <c r="AO2" s="4" t="s">
        <v>4090</v>
      </c>
      <c r="AP2" s="4" t="s">
        <v>4091</v>
      </c>
      <c r="AQ2" s="4" t="s">
        <v>74</v>
      </c>
      <c r="AR2" s="4" t="s">
        <v>4092</v>
      </c>
      <c r="AS2" s="4" t="s">
        <v>4093</v>
      </c>
      <c r="AT2" s="4" t="s">
        <v>4094</v>
      </c>
      <c r="AU2" s="4">
        <v>2023</v>
      </c>
      <c r="AV2" s="4">
        <v>16</v>
      </c>
      <c r="AW2" s="4">
        <v>2</v>
      </c>
      <c r="AX2" s="4" t="s">
        <v>74</v>
      </c>
      <c r="AY2" s="4" t="s">
        <v>74</v>
      </c>
      <c r="AZ2" s="4" t="s">
        <v>150</v>
      </c>
      <c r="BA2" s="4" t="s">
        <v>74</v>
      </c>
      <c r="BB2" s="4">
        <v>323</v>
      </c>
      <c r="BC2" s="4">
        <v>342</v>
      </c>
      <c r="BD2" s="4" t="s">
        <v>74</v>
      </c>
      <c r="BE2" s="4" t="s">
        <v>4051</v>
      </c>
      <c r="BF2" s="4">
        <v>0</v>
      </c>
      <c r="BG2" s="4" t="s">
        <v>74</v>
      </c>
      <c r="BH2" s="4" t="s">
        <v>879</v>
      </c>
      <c r="BI2" s="4">
        <v>20</v>
      </c>
      <c r="BJ2" s="4" t="s">
        <v>4095</v>
      </c>
      <c r="BK2" s="4" t="s">
        <v>208</v>
      </c>
      <c r="BL2" s="4" t="s">
        <v>155</v>
      </c>
      <c r="BM2" s="4" t="s">
        <v>4096</v>
      </c>
      <c r="BN2" s="4" t="s">
        <v>74</v>
      </c>
      <c r="BO2" s="4" t="s">
        <v>210</v>
      </c>
      <c r="BP2" s="4" t="s">
        <v>74</v>
      </c>
      <c r="BQ2" s="4" t="s">
        <v>74</v>
      </c>
      <c r="BR2" s="4" t="s">
        <v>3890</v>
      </c>
      <c r="BS2" s="4" t="s">
        <v>4097</v>
      </c>
      <c r="BT2" s="4">
        <v>0</v>
      </c>
    </row>
    <row r="3" spans="1:72" x14ac:dyDescent="0.25">
      <c r="A3" s="3" t="s">
        <v>72</v>
      </c>
      <c r="B3" s="3" t="s">
        <v>4053</v>
      </c>
      <c r="I3" t="s">
        <v>4054</v>
      </c>
      <c r="J3" s="3" t="s">
        <v>4055</v>
      </c>
      <c r="AL3" s="3"/>
      <c r="AU3">
        <v>2024</v>
      </c>
      <c r="BE3" s="3" t="s">
        <v>4056</v>
      </c>
    </row>
    <row r="4" spans="1:72" x14ac:dyDescent="0.25">
      <c r="A4" s="4" t="s">
        <v>72</v>
      </c>
      <c r="B4" s="4" t="s">
        <v>4057</v>
      </c>
      <c r="C4" s="4" t="s">
        <v>74</v>
      </c>
      <c r="D4" s="4" t="s">
        <v>74</v>
      </c>
      <c r="E4" s="4" t="s">
        <v>74</v>
      </c>
      <c r="F4" s="4" t="s">
        <v>4058</v>
      </c>
      <c r="G4" s="4" t="s">
        <v>74</v>
      </c>
      <c r="H4" s="4" t="s">
        <v>74</v>
      </c>
      <c r="I4" s="4" t="s">
        <v>4059</v>
      </c>
      <c r="J4" s="4" t="s">
        <v>4060</v>
      </c>
      <c r="K4" s="4" t="s">
        <v>74</v>
      </c>
      <c r="L4" s="4" t="s">
        <v>74</v>
      </c>
      <c r="M4" s="4" t="s">
        <v>78</v>
      </c>
      <c r="N4" s="4" t="s">
        <v>79</v>
      </c>
      <c r="O4" s="4" t="s">
        <v>74</v>
      </c>
      <c r="P4" s="4" t="s">
        <v>74</v>
      </c>
      <c r="Q4" s="4" t="s">
        <v>74</v>
      </c>
      <c r="R4" s="4" t="s">
        <v>74</v>
      </c>
      <c r="S4" s="4" t="s">
        <v>74</v>
      </c>
      <c r="T4" s="4" t="s">
        <v>4061</v>
      </c>
      <c r="U4" s="4" t="s">
        <v>4062</v>
      </c>
      <c r="V4" s="4" t="s">
        <v>4063</v>
      </c>
      <c r="W4" s="4" t="s">
        <v>4064</v>
      </c>
      <c r="X4" s="4" t="s">
        <v>4065</v>
      </c>
      <c r="Y4" s="4" t="s">
        <v>4066</v>
      </c>
      <c r="Z4" s="4" t="s">
        <v>4067</v>
      </c>
      <c r="AA4" s="4" t="s">
        <v>74</v>
      </c>
      <c r="AB4" s="4" t="s">
        <v>74</v>
      </c>
      <c r="AC4" s="4" t="s">
        <v>74</v>
      </c>
      <c r="AD4" s="4" t="s">
        <v>74</v>
      </c>
      <c r="AE4" s="4" t="s">
        <v>74</v>
      </c>
      <c r="AF4" s="4" t="s">
        <v>74</v>
      </c>
      <c r="AG4" s="4">
        <v>37</v>
      </c>
      <c r="AH4" s="4">
        <v>8</v>
      </c>
      <c r="AI4" s="4">
        <v>8</v>
      </c>
      <c r="AJ4" s="4">
        <v>2</v>
      </c>
      <c r="AK4" s="4">
        <v>11</v>
      </c>
      <c r="AL4" s="4" t="s">
        <v>119</v>
      </c>
      <c r="AM4" s="4" t="s">
        <v>120</v>
      </c>
      <c r="AN4" s="4" t="s">
        <v>121</v>
      </c>
      <c r="AO4" s="4" t="s">
        <v>4068</v>
      </c>
      <c r="AP4" s="4" t="s">
        <v>4069</v>
      </c>
      <c r="AQ4" s="4" t="s">
        <v>74</v>
      </c>
      <c r="AR4" s="4" t="s">
        <v>4070</v>
      </c>
      <c r="AS4" s="4" t="s">
        <v>4071</v>
      </c>
      <c r="AT4" s="4" t="s">
        <v>126</v>
      </c>
      <c r="AU4" s="4">
        <v>2023</v>
      </c>
      <c r="AV4" s="4">
        <v>56</v>
      </c>
      <c r="AW4" s="4">
        <v>6</v>
      </c>
      <c r="AX4" s="4" t="s">
        <v>74</v>
      </c>
      <c r="AY4" s="4" t="s">
        <v>74</v>
      </c>
      <c r="AZ4" s="4" t="s">
        <v>74</v>
      </c>
      <c r="BA4" s="4" t="s">
        <v>74</v>
      </c>
      <c r="BB4" s="4">
        <v>5619</v>
      </c>
      <c r="BC4" s="4">
        <v>5644</v>
      </c>
      <c r="BD4" s="4" t="s">
        <v>74</v>
      </c>
      <c r="BE4" s="4" t="s">
        <v>4052</v>
      </c>
      <c r="BF4" s="4">
        <v>0</v>
      </c>
      <c r="BG4" s="4" t="s">
        <v>74</v>
      </c>
      <c r="BH4" s="4" t="s">
        <v>1277</v>
      </c>
      <c r="BI4" s="4">
        <v>26</v>
      </c>
      <c r="BJ4" s="4" t="s">
        <v>406</v>
      </c>
      <c r="BK4" s="4" t="s">
        <v>101</v>
      </c>
      <c r="BL4" s="4" t="s">
        <v>250</v>
      </c>
      <c r="BM4" s="4" t="s">
        <v>4072</v>
      </c>
      <c r="BN4" s="4" t="s">
        <v>74</v>
      </c>
      <c r="BO4" s="4" t="s">
        <v>4010</v>
      </c>
      <c r="BP4" s="4" t="s">
        <v>74</v>
      </c>
      <c r="BQ4" s="4" t="s">
        <v>74</v>
      </c>
      <c r="BR4" s="4" t="s">
        <v>3890</v>
      </c>
      <c r="BS4" s="4" t="s">
        <v>4073</v>
      </c>
      <c r="BT4" s="4">
        <v>0</v>
      </c>
    </row>
    <row r="5" spans="1:72" x14ac:dyDescent="0.25">
      <c r="A5" t="s">
        <v>72</v>
      </c>
      <c r="B5" t="s">
        <v>2466</v>
      </c>
      <c r="F5" t="s">
        <v>2467</v>
      </c>
      <c r="I5" t="s">
        <v>2468</v>
      </c>
      <c r="J5" t="s">
        <v>256</v>
      </c>
      <c r="M5" t="s">
        <v>78</v>
      </c>
      <c r="N5" t="s">
        <v>79</v>
      </c>
      <c r="T5" t="s">
        <v>2469</v>
      </c>
      <c r="U5" t="s">
        <v>2470</v>
      </c>
      <c r="V5" t="s">
        <v>2471</v>
      </c>
      <c r="W5" t="s">
        <v>2472</v>
      </c>
      <c r="X5" t="s">
        <v>2473</v>
      </c>
      <c r="Y5" t="s">
        <v>2474</v>
      </c>
      <c r="Z5" t="s">
        <v>2475</v>
      </c>
      <c r="AA5" t="s">
        <v>2476</v>
      </c>
      <c r="AB5" t="s">
        <v>2477</v>
      </c>
      <c r="AC5" t="s">
        <v>2478</v>
      </c>
      <c r="AD5" t="s">
        <v>2478</v>
      </c>
      <c r="AE5" t="s">
        <v>2479</v>
      </c>
      <c r="AG5">
        <v>60</v>
      </c>
      <c r="AH5">
        <v>1</v>
      </c>
      <c r="AI5">
        <v>1</v>
      </c>
      <c r="AJ5">
        <v>1</v>
      </c>
      <c r="AK5">
        <v>16</v>
      </c>
      <c r="AL5" t="s">
        <v>264</v>
      </c>
      <c r="AM5" t="s">
        <v>265</v>
      </c>
      <c r="AN5" t="s">
        <v>266</v>
      </c>
      <c r="AO5" t="s">
        <v>267</v>
      </c>
      <c r="AP5" t="s">
        <v>268</v>
      </c>
      <c r="AR5" t="s">
        <v>269</v>
      </c>
      <c r="AS5" t="s">
        <v>270</v>
      </c>
      <c r="AT5" t="s">
        <v>478</v>
      </c>
      <c r="AU5">
        <v>2023</v>
      </c>
      <c r="AV5">
        <v>62</v>
      </c>
      <c r="BD5">
        <v>100762</v>
      </c>
      <c r="BE5" t="s">
        <v>2480</v>
      </c>
      <c r="BF5">
        <v>0</v>
      </c>
      <c r="BH5" t="s">
        <v>1252</v>
      </c>
      <c r="BI5">
        <v>22</v>
      </c>
      <c r="BJ5" t="s">
        <v>179</v>
      </c>
      <c r="BK5" t="s">
        <v>208</v>
      </c>
      <c r="BL5" t="s">
        <v>155</v>
      </c>
      <c r="BM5" t="s">
        <v>2481</v>
      </c>
      <c r="BR5" s="1">
        <v>45876</v>
      </c>
      <c r="BS5" t="s">
        <v>2482</v>
      </c>
      <c r="BT5">
        <v>0</v>
      </c>
    </row>
    <row r="6" spans="1:72" x14ac:dyDescent="0.25">
      <c r="A6" t="s">
        <v>72</v>
      </c>
      <c r="B6" t="s">
        <v>1431</v>
      </c>
      <c r="F6" t="s">
        <v>1432</v>
      </c>
      <c r="I6" t="s">
        <v>1433</v>
      </c>
      <c r="J6" t="s">
        <v>1434</v>
      </c>
      <c r="M6" t="s">
        <v>78</v>
      </c>
      <c r="N6" t="s">
        <v>79</v>
      </c>
      <c r="T6" t="s">
        <v>1435</v>
      </c>
      <c r="U6" t="s">
        <v>1436</v>
      </c>
      <c r="V6" t="s">
        <v>1437</v>
      </c>
      <c r="W6" t="s">
        <v>1438</v>
      </c>
      <c r="X6" t="s">
        <v>1439</v>
      </c>
      <c r="Y6" t="s">
        <v>1440</v>
      </c>
      <c r="Z6" t="s">
        <v>1441</v>
      </c>
      <c r="AA6" t="s">
        <v>1442</v>
      </c>
      <c r="AB6" t="s">
        <v>1443</v>
      </c>
      <c r="AG6">
        <v>62</v>
      </c>
      <c r="AH6">
        <v>3</v>
      </c>
      <c r="AI6">
        <v>3</v>
      </c>
      <c r="AJ6">
        <v>4</v>
      </c>
      <c r="AK6">
        <v>8</v>
      </c>
      <c r="AL6" t="s">
        <v>264</v>
      </c>
      <c r="AM6" t="s">
        <v>265</v>
      </c>
      <c r="AN6" t="s">
        <v>266</v>
      </c>
      <c r="AO6" t="s">
        <v>1444</v>
      </c>
      <c r="AP6" t="s">
        <v>1445</v>
      </c>
      <c r="AR6" t="s">
        <v>1446</v>
      </c>
      <c r="AS6" t="s">
        <v>1447</v>
      </c>
      <c r="AT6" t="s">
        <v>545</v>
      </c>
      <c r="AU6">
        <v>2024</v>
      </c>
      <c r="AV6">
        <v>71</v>
      </c>
      <c r="BD6">
        <v>102467</v>
      </c>
      <c r="BE6" t="s">
        <v>1448</v>
      </c>
      <c r="BF6">
        <v>0</v>
      </c>
      <c r="BH6" t="s">
        <v>152</v>
      </c>
      <c r="BI6">
        <v>13</v>
      </c>
      <c r="BJ6" t="s">
        <v>179</v>
      </c>
      <c r="BK6" t="s">
        <v>208</v>
      </c>
      <c r="BL6" t="s">
        <v>155</v>
      </c>
      <c r="BM6" t="s">
        <v>1449</v>
      </c>
      <c r="BR6" s="1">
        <v>45876</v>
      </c>
      <c r="BS6" t="s">
        <v>1450</v>
      </c>
      <c r="BT6">
        <v>0</v>
      </c>
    </row>
    <row r="7" spans="1:72" x14ac:dyDescent="0.25">
      <c r="A7" s="3" t="s">
        <v>72</v>
      </c>
      <c r="B7" t="s">
        <v>4045</v>
      </c>
      <c r="I7" t="s">
        <v>4046</v>
      </c>
      <c r="AL7" s="3" t="s">
        <v>4047</v>
      </c>
      <c r="AU7">
        <v>2023</v>
      </c>
      <c r="BR7" s="1"/>
    </row>
    <row r="8" spans="1:72" x14ac:dyDescent="0.25">
      <c r="A8" t="s">
        <v>72</v>
      </c>
      <c r="B8" t="s">
        <v>2297</v>
      </c>
      <c r="F8" t="s">
        <v>2298</v>
      </c>
      <c r="I8" t="s">
        <v>2299</v>
      </c>
      <c r="J8" t="s">
        <v>2300</v>
      </c>
      <c r="M8" t="s">
        <v>78</v>
      </c>
      <c r="N8" t="s">
        <v>79</v>
      </c>
      <c r="T8" t="s">
        <v>2301</v>
      </c>
      <c r="V8" t="s">
        <v>2302</v>
      </c>
      <c r="W8" t="s">
        <v>2303</v>
      </c>
      <c r="X8" t="s">
        <v>2304</v>
      </c>
      <c r="Y8" t="s">
        <v>2305</v>
      </c>
      <c r="Z8" t="s">
        <v>2306</v>
      </c>
      <c r="AA8" t="s">
        <v>2307</v>
      </c>
      <c r="AB8" t="s">
        <v>2308</v>
      </c>
      <c r="AG8">
        <v>7</v>
      </c>
      <c r="AH8">
        <v>2</v>
      </c>
      <c r="AI8">
        <v>2</v>
      </c>
      <c r="AJ8">
        <v>0</v>
      </c>
      <c r="AK8">
        <v>13</v>
      </c>
      <c r="AL8" t="s">
        <v>264</v>
      </c>
      <c r="AM8" t="s">
        <v>265</v>
      </c>
      <c r="AN8" t="s">
        <v>266</v>
      </c>
      <c r="AO8" t="s">
        <v>2309</v>
      </c>
      <c r="AP8" t="s">
        <v>2310</v>
      </c>
      <c r="AR8" t="s">
        <v>2311</v>
      </c>
      <c r="AS8" t="s">
        <v>2312</v>
      </c>
      <c r="AT8" t="s">
        <v>126</v>
      </c>
      <c r="AU8">
        <v>2023</v>
      </c>
      <c r="AV8">
        <v>151</v>
      </c>
      <c r="BD8">
        <v>106843</v>
      </c>
      <c r="BE8" t="s">
        <v>2313</v>
      </c>
      <c r="BF8">
        <v>0</v>
      </c>
      <c r="BH8" t="s">
        <v>654</v>
      </c>
      <c r="BI8">
        <v>7</v>
      </c>
      <c r="BJ8" t="s">
        <v>506</v>
      </c>
      <c r="BK8" t="s">
        <v>208</v>
      </c>
      <c r="BL8" t="s">
        <v>155</v>
      </c>
      <c r="BM8" t="s">
        <v>2314</v>
      </c>
      <c r="BO8" t="s">
        <v>1760</v>
      </c>
      <c r="BR8" s="1">
        <v>45876</v>
      </c>
      <c r="BS8" t="s">
        <v>2315</v>
      </c>
      <c r="BT8">
        <v>0</v>
      </c>
    </row>
    <row r="9" spans="1:72" x14ac:dyDescent="0.25">
      <c r="A9" t="s">
        <v>72</v>
      </c>
      <c r="B9" t="s">
        <v>3485</v>
      </c>
      <c r="F9" t="s">
        <v>3486</v>
      </c>
      <c r="I9" t="s">
        <v>3487</v>
      </c>
      <c r="J9" t="s">
        <v>3488</v>
      </c>
      <c r="M9" t="s">
        <v>78</v>
      </c>
      <c r="N9" t="s">
        <v>79</v>
      </c>
      <c r="U9" t="s">
        <v>3489</v>
      </c>
      <c r="V9" t="s">
        <v>3490</v>
      </c>
      <c r="W9" t="s">
        <v>3491</v>
      </c>
      <c r="X9" t="s">
        <v>3492</v>
      </c>
      <c r="Y9" t="s">
        <v>3493</v>
      </c>
      <c r="Z9" t="s">
        <v>3494</v>
      </c>
      <c r="AB9" t="s">
        <v>3495</v>
      </c>
      <c r="AG9">
        <v>38</v>
      </c>
      <c r="AH9">
        <v>0</v>
      </c>
      <c r="AI9">
        <v>0</v>
      </c>
      <c r="AJ9">
        <v>1</v>
      </c>
      <c r="AK9">
        <v>8</v>
      </c>
      <c r="AL9" t="s">
        <v>2148</v>
      </c>
      <c r="AM9" t="s">
        <v>831</v>
      </c>
      <c r="AN9" t="s">
        <v>2149</v>
      </c>
      <c r="AO9" t="s">
        <v>3496</v>
      </c>
      <c r="AP9" t="s">
        <v>3497</v>
      </c>
      <c r="AR9" t="s">
        <v>3498</v>
      </c>
      <c r="AS9" t="s">
        <v>3499</v>
      </c>
      <c r="AU9">
        <v>2022</v>
      </c>
      <c r="AV9">
        <v>31</v>
      </c>
      <c r="AW9">
        <v>1</v>
      </c>
      <c r="BB9">
        <v>25</v>
      </c>
      <c r="BC9">
        <v>46</v>
      </c>
      <c r="BE9" t="s">
        <v>3500</v>
      </c>
      <c r="BF9">
        <v>0</v>
      </c>
      <c r="BI9">
        <v>22</v>
      </c>
      <c r="BJ9" t="s">
        <v>179</v>
      </c>
      <c r="BK9" t="s">
        <v>154</v>
      </c>
      <c r="BL9" t="s">
        <v>155</v>
      </c>
      <c r="BM9" t="s">
        <v>3501</v>
      </c>
      <c r="BR9" s="1">
        <v>45876</v>
      </c>
      <c r="BS9" t="s">
        <v>3502</v>
      </c>
      <c r="BT9">
        <v>0</v>
      </c>
    </row>
    <row r="10" spans="1:72" x14ac:dyDescent="0.25">
      <c r="A10" t="s">
        <v>72</v>
      </c>
      <c r="B10" t="s">
        <v>2503</v>
      </c>
      <c r="F10" t="s">
        <v>2504</v>
      </c>
      <c r="I10" t="s">
        <v>2505</v>
      </c>
      <c r="J10" t="s">
        <v>1765</v>
      </c>
      <c r="M10" t="s">
        <v>78</v>
      </c>
      <c r="N10" t="s">
        <v>79</v>
      </c>
      <c r="T10" t="s">
        <v>2506</v>
      </c>
      <c r="U10" t="s">
        <v>2507</v>
      </c>
      <c r="V10" t="s">
        <v>2508</v>
      </c>
      <c r="W10" t="s">
        <v>2509</v>
      </c>
      <c r="X10" t="s">
        <v>2510</v>
      </c>
      <c r="Y10" t="s">
        <v>2511</v>
      </c>
      <c r="Z10" t="s">
        <v>2512</v>
      </c>
      <c r="AA10" t="s">
        <v>2513</v>
      </c>
      <c r="AB10" t="s">
        <v>2514</v>
      </c>
      <c r="AG10">
        <v>40</v>
      </c>
      <c r="AH10">
        <v>1</v>
      </c>
      <c r="AI10">
        <v>1</v>
      </c>
      <c r="AJ10">
        <v>0</v>
      </c>
      <c r="AK10">
        <v>4</v>
      </c>
      <c r="AL10" t="s">
        <v>1778</v>
      </c>
      <c r="AM10" t="s">
        <v>1779</v>
      </c>
      <c r="AN10" t="s">
        <v>1780</v>
      </c>
      <c r="AO10" t="s">
        <v>1781</v>
      </c>
      <c r="AR10" t="s">
        <v>1782</v>
      </c>
      <c r="AS10" t="s">
        <v>1783</v>
      </c>
      <c r="AU10">
        <v>2023</v>
      </c>
      <c r="AV10">
        <v>7</v>
      </c>
      <c r="AW10">
        <v>4</v>
      </c>
      <c r="BB10">
        <v>646</v>
      </c>
      <c r="BC10">
        <v>664</v>
      </c>
      <c r="BE10" t="s">
        <v>2515</v>
      </c>
      <c r="BF10">
        <v>0</v>
      </c>
      <c r="BI10">
        <v>19</v>
      </c>
      <c r="BJ10" t="s">
        <v>179</v>
      </c>
      <c r="BK10" t="s">
        <v>154</v>
      </c>
      <c r="BL10" t="s">
        <v>155</v>
      </c>
      <c r="BM10" t="s">
        <v>2516</v>
      </c>
      <c r="BO10" t="s">
        <v>104</v>
      </c>
      <c r="BR10" s="1">
        <v>45876</v>
      </c>
      <c r="BS10" t="s">
        <v>2517</v>
      </c>
      <c r="BT10">
        <v>0</v>
      </c>
    </row>
    <row r="11" spans="1:72" x14ac:dyDescent="0.25">
      <c r="A11" t="s">
        <v>72</v>
      </c>
      <c r="B11" t="s">
        <v>1762</v>
      </c>
      <c r="F11" t="s">
        <v>1763</v>
      </c>
      <c r="I11" t="s">
        <v>1764</v>
      </c>
      <c r="J11" t="s">
        <v>1765</v>
      </c>
      <c r="M11" t="s">
        <v>78</v>
      </c>
      <c r="N11" t="s">
        <v>79</v>
      </c>
      <c r="T11" t="s">
        <v>1766</v>
      </c>
      <c r="U11" t="s">
        <v>1767</v>
      </c>
      <c r="V11" t="s">
        <v>1768</v>
      </c>
      <c r="W11" t="s">
        <v>1769</v>
      </c>
      <c r="X11" t="s">
        <v>1770</v>
      </c>
      <c r="Y11" t="s">
        <v>1771</v>
      </c>
      <c r="Z11" t="s">
        <v>1772</v>
      </c>
      <c r="AA11" t="s">
        <v>1773</v>
      </c>
      <c r="AB11" t="s">
        <v>1774</v>
      </c>
      <c r="AC11" t="s">
        <v>1775</v>
      </c>
      <c r="AD11" t="s">
        <v>1776</v>
      </c>
      <c r="AE11" t="s">
        <v>1777</v>
      </c>
      <c r="AG11">
        <v>96</v>
      </c>
      <c r="AH11">
        <v>0</v>
      </c>
      <c r="AI11">
        <v>0</v>
      </c>
      <c r="AJ11">
        <v>3</v>
      </c>
      <c r="AK11">
        <v>14</v>
      </c>
      <c r="AL11" t="s">
        <v>1778</v>
      </c>
      <c r="AM11" t="s">
        <v>1779</v>
      </c>
      <c r="AN11" t="s">
        <v>1780</v>
      </c>
      <c r="AO11" t="s">
        <v>1781</v>
      </c>
      <c r="AR11" t="s">
        <v>1782</v>
      </c>
      <c r="AS11" t="s">
        <v>1783</v>
      </c>
      <c r="AU11">
        <v>2024</v>
      </c>
      <c r="AV11">
        <v>8</v>
      </c>
      <c r="AW11">
        <v>1</v>
      </c>
      <c r="BB11">
        <v>153</v>
      </c>
      <c r="BC11">
        <v>209</v>
      </c>
      <c r="BE11" t="s">
        <v>1784</v>
      </c>
      <c r="BF11">
        <v>0</v>
      </c>
      <c r="BI11">
        <v>57</v>
      </c>
      <c r="BJ11" t="s">
        <v>179</v>
      </c>
      <c r="BK11" t="s">
        <v>154</v>
      </c>
      <c r="BL11" t="s">
        <v>155</v>
      </c>
      <c r="BM11" t="s">
        <v>1785</v>
      </c>
      <c r="BO11" t="s">
        <v>104</v>
      </c>
      <c r="BR11" s="1">
        <v>45876</v>
      </c>
      <c r="BS11" t="s">
        <v>1786</v>
      </c>
      <c r="BT11">
        <v>0</v>
      </c>
    </row>
    <row r="12" spans="1:72" x14ac:dyDescent="0.25">
      <c r="A12" t="s">
        <v>72</v>
      </c>
      <c r="B12" t="s">
        <v>1336</v>
      </c>
      <c r="F12" t="s">
        <v>1337</v>
      </c>
      <c r="I12" t="s">
        <v>1338</v>
      </c>
      <c r="J12" t="s">
        <v>1339</v>
      </c>
      <c r="M12" t="s">
        <v>78</v>
      </c>
      <c r="N12" t="s">
        <v>79</v>
      </c>
      <c r="T12" t="s">
        <v>1340</v>
      </c>
      <c r="U12" t="s">
        <v>1341</v>
      </c>
      <c r="V12" t="s">
        <v>1342</v>
      </c>
      <c r="W12" t="s">
        <v>1343</v>
      </c>
      <c r="X12" t="s">
        <v>1344</v>
      </c>
      <c r="Y12" t="s">
        <v>1345</v>
      </c>
      <c r="Z12" t="s">
        <v>1346</v>
      </c>
      <c r="AA12" t="s">
        <v>1347</v>
      </c>
      <c r="AB12" t="s">
        <v>1348</v>
      </c>
      <c r="AC12" t="s">
        <v>1349</v>
      </c>
      <c r="AD12" t="s">
        <v>1350</v>
      </c>
      <c r="AE12" t="s">
        <v>1351</v>
      </c>
      <c r="AG12">
        <v>158</v>
      </c>
      <c r="AH12">
        <v>5</v>
      </c>
      <c r="AI12">
        <v>5</v>
      </c>
      <c r="AJ12">
        <v>4</v>
      </c>
      <c r="AK12">
        <v>10</v>
      </c>
      <c r="AL12" t="s">
        <v>225</v>
      </c>
      <c r="AM12" t="s">
        <v>226</v>
      </c>
      <c r="AN12" t="s">
        <v>474</v>
      </c>
      <c r="AP12" t="s">
        <v>1352</v>
      </c>
      <c r="AR12" t="s">
        <v>1353</v>
      </c>
      <c r="AS12" t="s">
        <v>1354</v>
      </c>
      <c r="AT12" t="s">
        <v>478</v>
      </c>
      <c r="AU12">
        <v>2024</v>
      </c>
      <c r="AV12">
        <v>8</v>
      </c>
      <c r="AW12">
        <v>10</v>
      </c>
      <c r="BD12">
        <v>571</v>
      </c>
      <c r="BE12" t="s">
        <v>1355</v>
      </c>
      <c r="BF12">
        <v>0</v>
      </c>
      <c r="BI12">
        <v>29</v>
      </c>
      <c r="BJ12" t="s">
        <v>1356</v>
      </c>
      <c r="BK12" t="s">
        <v>101</v>
      </c>
      <c r="BL12" t="s">
        <v>230</v>
      </c>
      <c r="BM12" t="s">
        <v>1357</v>
      </c>
      <c r="BO12" t="s">
        <v>104</v>
      </c>
      <c r="BR12" s="1">
        <v>45876</v>
      </c>
      <c r="BS12" t="s">
        <v>1358</v>
      </c>
      <c r="BT12">
        <v>0</v>
      </c>
    </row>
    <row r="13" spans="1:72" x14ac:dyDescent="0.25">
      <c r="A13" t="s">
        <v>72</v>
      </c>
      <c r="B13" t="s">
        <v>3788</v>
      </c>
      <c r="F13" t="s">
        <v>3789</v>
      </c>
      <c r="I13" t="s">
        <v>3790</v>
      </c>
      <c r="J13" t="s">
        <v>3791</v>
      </c>
      <c r="M13" t="s">
        <v>78</v>
      </c>
      <c r="N13" t="s">
        <v>319</v>
      </c>
      <c r="T13" t="s">
        <v>3792</v>
      </c>
      <c r="U13" t="s">
        <v>3793</v>
      </c>
      <c r="V13" t="s">
        <v>3794</v>
      </c>
      <c r="W13" t="s">
        <v>3795</v>
      </c>
      <c r="X13" t="s">
        <v>3796</v>
      </c>
      <c r="Y13" t="s">
        <v>3797</v>
      </c>
      <c r="Z13" t="s">
        <v>3798</v>
      </c>
      <c r="AA13" t="s">
        <v>3799</v>
      </c>
      <c r="AB13" t="s">
        <v>3800</v>
      </c>
      <c r="AC13" t="s">
        <v>3801</v>
      </c>
      <c r="AD13" t="s">
        <v>3801</v>
      </c>
      <c r="AE13" t="s">
        <v>3802</v>
      </c>
      <c r="AG13">
        <v>227</v>
      </c>
      <c r="AH13">
        <v>268</v>
      </c>
      <c r="AI13">
        <v>276</v>
      </c>
      <c r="AJ13">
        <v>32</v>
      </c>
      <c r="AK13">
        <v>476</v>
      </c>
      <c r="AL13" t="s">
        <v>225</v>
      </c>
      <c r="AM13" t="s">
        <v>226</v>
      </c>
      <c r="AN13" t="s">
        <v>227</v>
      </c>
      <c r="AP13" t="s">
        <v>3803</v>
      </c>
      <c r="AR13" t="s">
        <v>3791</v>
      </c>
      <c r="AS13" t="s">
        <v>3804</v>
      </c>
      <c r="AT13" t="s">
        <v>3805</v>
      </c>
      <c r="AU13">
        <v>2019</v>
      </c>
      <c r="AV13">
        <v>12</v>
      </c>
      <c r="AW13">
        <v>3</v>
      </c>
      <c r="BD13">
        <v>446</v>
      </c>
      <c r="BE13" t="s">
        <v>3806</v>
      </c>
      <c r="BF13">
        <v>0</v>
      </c>
      <c r="BI13">
        <v>33</v>
      </c>
      <c r="BJ13" t="s">
        <v>3807</v>
      </c>
      <c r="BK13" t="s">
        <v>101</v>
      </c>
      <c r="BL13" t="s">
        <v>3807</v>
      </c>
      <c r="BM13" t="s">
        <v>3808</v>
      </c>
      <c r="BO13" t="s">
        <v>3809</v>
      </c>
      <c r="BP13" t="s">
        <v>3810</v>
      </c>
      <c r="BQ13" t="s">
        <v>3811</v>
      </c>
      <c r="BR13" s="1">
        <v>45876</v>
      </c>
      <c r="BS13" t="s">
        <v>3812</v>
      </c>
      <c r="BT13">
        <v>0</v>
      </c>
    </row>
    <row r="14" spans="1:72" x14ac:dyDescent="0.25">
      <c r="A14" t="s">
        <v>72</v>
      </c>
      <c r="B14" t="s">
        <v>3407</v>
      </c>
      <c r="F14" t="s">
        <v>3408</v>
      </c>
      <c r="I14" t="s">
        <v>3409</v>
      </c>
      <c r="J14" t="s">
        <v>3410</v>
      </c>
      <c r="M14" t="s">
        <v>78</v>
      </c>
      <c r="N14" t="s">
        <v>79</v>
      </c>
      <c r="T14" t="s">
        <v>3411</v>
      </c>
      <c r="U14" t="s">
        <v>3412</v>
      </c>
      <c r="V14" t="s">
        <v>3413</v>
      </c>
      <c r="W14" t="s">
        <v>3414</v>
      </c>
      <c r="X14" t="s">
        <v>3415</v>
      </c>
      <c r="Y14" t="s">
        <v>3416</v>
      </c>
      <c r="Z14" t="s">
        <v>3417</v>
      </c>
      <c r="AA14" t="s">
        <v>3418</v>
      </c>
      <c r="AB14" t="s">
        <v>3419</v>
      </c>
      <c r="AG14">
        <v>48</v>
      </c>
      <c r="AH14">
        <v>38</v>
      </c>
      <c r="AI14">
        <v>38</v>
      </c>
      <c r="AJ14">
        <v>0</v>
      </c>
      <c r="AK14">
        <v>29</v>
      </c>
      <c r="AL14" t="s">
        <v>225</v>
      </c>
      <c r="AM14" t="s">
        <v>226</v>
      </c>
      <c r="AN14" t="s">
        <v>227</v>
      </c>
      <c r="AP14" t="s">
        <v>3420</v>
      </c>
      <c r="AR14" t="s">
        <v>3421</v>
      </c>
      <c r="AS14" t="s">
        <v>3422</v>
      </c>
      <c r="AT14" t="s">
        <v>523</v>
      </c>
      <c r="AU14">
        <v>2022</v>
      </c>
      <c r="AV14">
        <v>22</v>
      </c>
      <c r="AW14">
        <v>3</v>
      </c>
      <c r="BD14">
        <v>867</v>
      </c>
      <c r="BE14" t="s">
        <v>3423</v>
      </c>
      <c r="BF14">
        <v>0</v>
      </c>
      <c r="BI14">
        <v>21</v>
      </c>
      <c r="BJ14" t="s">
        <v>3424</v>
      </c>
      <c r="BK14" t="s">
        <v>101</v>
      </c>
      <c r="BL14" t="s">
        <v>3425</v>
      </c>
      <c r="BM14" t="s">
        <v>3426</v>
      </c>
      <c r="BN14">
        <v>35161613</v>
      </c>
      <c r="BO14" t="s">
        <v>483</v>
      </c>
      <c r="BR14" s="1">
        <v>45876</v>
      </c>
      <c r="BS14" t="s">
        <v>3427</v>
      </c>
      <c r="BT14">
        <v>0</v>
      </c>
    </row>
    <row r="15" spans="1:72" x14ac:dyDescent="0.25">
      <c r="A15" t="s">
        <v>72</v>
      </c>
      <c r="B15" t="s">
        <v>2746</v>
      </c>
      <c r="F15" t="s">
        <v>2747</v>
      </c>
      <c r="I15" t="s">
        <v>2748</v>
      </c>
      <c r="J15" t="s">
        <v>2749</v>
      </c>
      <c r="M15" t="s">
        <v>78</v>
      </c>
      <c r="N15" t="s">
        <v>79</v>
      </c>
      <c r="T15" t="s">
        <v>2750</v>
      </c>
      <c r="U15" t="s">
        <v>2751</v>
      </c>
      <c r="V15" t="s">
        <v>2752</v>
      </c>
      <c r="W15" t="s">
        <v>2753</v>
      </c>
      <c r="X15" t="s">
        <v>2754</v>
      </c>
      <c r="Y15" t="s">
        <v>2755</v>
      </c>
      <c r="Z15" t="s">
        <v>2756</v>
      </c>
      <c r="AB15" t="s">
        <v>2757</v>
      </c>
      <c r="AC15" t="s">
        <v>2758</v>
      </c>
      <c r="AD15" t="s">
        <v>2759</v>
      </c>
      <c r="AE15" t="s">
        <v>2760</v>
      </c>
      <c r="AG15">
        <v>40</v>
      </c>
      <c r="AH15">
        <v>6</v>
      </c>
      <c r="AI15">
        <v>6</v>
      </c>
      <c r="AJ15">
        <v>1</v>
      </c>
      <c r="AK15">
        <v>13</v>
      </c>
      <c r="AL15" t="s">
        <v>264</v>
      </c>
      <c r="AM15" t="s">
        <v>265</v>
      </c>
      <c r="AN15" t="s">
        <v>266</v>
      </c>
      <c r="AO15" t="s">
        <v>2761</v>
      </c>
      <c r="AP15" t="s">
        <v>2762</v>
      </c>
      <c r="AR15" t="s">
        <v>2763</v>
      </c>
      <c r="AS15" t="s">
        <v>2764</v>
      </c>
      <c r="AT15" t="s">
        <v>523</v>
      </c>
      <c r="AU15">
        <v>2023</v>
      </c>
      <c r="AV15">
        <v>206</v>
      </c>
      <c r="BB15">
        <v>262</v>
      </c>
      <c r="BC15">
        <v>278</v>
      </c>
      <c r="BE15" t="s">
        <v>2765</v>
      </c>
      <c r="BF15">
        <v>0</v>
      </c>
      <c r="BH15" t="s">
        <v>767</v>
      </c>
      <c r="BI15">
        <v>17</v>
      </c>
      <c r="BJ15" t="s">
        <v>153</v>
      </c>
      <c r="BK15" t="s">
        <v>208</v>
      </c>
      <c r="BL15" t="s">
        <v>155</v>
      </c>
      <c r="BM15" t="s">
        <v>2766</v>
      </c>
      <c r="BO15" t="s">
        <v>2767</v>
      </c>
      <c r="BR15" s="1">
        <v>45876</v>
      </c>
      <c r="BS15" t="s">
        <v>2768</v>
      </c>
      <c r="BT15">
        <v>0</v>
      </c>
    </row>
    <row r="16" spans="1:72" x14ac:dyDescent="0.25">
      <c r="A16" t="s">
        <v>72</v>
      </c>
      <c r="B16" t="s">
        <v>3128</v>
      </c>
      <c r="F16" t="s">
        <v>3129</v>
      </c>
      <c r="I16" t="s">
        <v>3130</v>
      </c>
      <c r="J16" t="s">
        <v>3131</v>
      </c>
      <c r="M16" t="s">
        <v>78</v>
      </c>
      <c r="N16" t="s">
        <v>79</v>
      </c>
      <c r="T16" t="s">
        <v>3132</v>
      </c>
      <c r="U16" t="s">
        <v>3133</v>
      </c>
      <c r="V16" t="s">
        <v>3134</v>
      </c>
      <c r="W16" t="s">
        <v>3135</v>
      </c>
      <c r="X16" t="s">
        <v>3136</v>
      </c>
      <c r="Y16" t="s">
        <v>3137</v>
      </c>
      <c r="Z16" t="s">
        <v>3138</v>
      </c>
      <c r="AB16" t="s">
        <v>3139</v>
      </c>
      <c r="AC16" t="s">
        <v>3140</v>
      </c>
      <c r="AD16" t="s">
        <v>3141</v>
      </c>
      <c r="AE16" t="s">
        <v>3142</v>
      </c>
      <c r="AG16">
        <v>54</v>
      </c>
      <c r="AH16">
        <v>9</v>
      </c>
      <c r="AI16">
        <v>9</v>
      </c>
      <c r="AJ16">
        <v>6</v>
      </c>
      <c r="AK16">
        <v>53</v>
      </c>
      <c r="AL16" t="s">
        <v>264</v>
      </c>
      <c r="AM16" t="s">
        <v>265</v>
      </c>
      <c r="AN16" t="s">
        <v>266</v>
      </c>
      <c r="AO16" t="s">
        <v>3143</v>
      </c>
      <c r="AP16" t="s">
        <v>3144</v>
      </c>
      <c r="AR16" t="s">
        <v>3145</v>
      </c>
      <c r="AS16" t="s">
        <v>3146</v>
      </c>
      <c r="AT16" t="s">
        <v>126</v>
      </c>
      <c r="AU16">
        <v>2022</v>
      </c>
      <c r="AV16">
        <v>139</v>
      </c>
      <c r="BD16">
        <v>104438</v>
      </c>
      <c r="BE16" t="s">
        <v>3147</v>
      </c>
      <c r="BF16">
        <v>0</v>
      </c>
      <c r="BI16">
        <v>25</v>
      </c>
      <c r="BJ16" t="s">
        <v>153</v>
      </c>
      <c r="BK16" t="s">
        <v>208</v>
      </c>
      <c r="BL16" t="s">
        <v>155</v>
      </c>
      <c r="BM16" t="s">
        <v>3148</v>
      </c>
      <c r="BR16" s="1">
        <v>45876</v>
      </c>
      <c r="BS16" t="s">
        <v>3149</v>
      </c>
      <c r="BT16">
        <v>0</v>
      </c>
    </row>
    <row r="17" spans="1:72" x14ac:dyDescent="0.25">
      <c r="A17" t="s">
        <v>334</v>
      </c>
      <c r="B17" t="s">
        <v>2518</v>
      </c>
      <c r="D17" t="s">
        <v>2519</v>
      </c>
      <c r="F17" t="s">
        <v>2520</v>
      </c>
      <c r="I17" t="s">
        <v>2521</v>
      </c>
      <c r="J17" t="s">
        <v>2522</v>
      </c>
      <c r="K17" t="s">
        <v>2523</v>
      </c>
      <c r="M17" t="s">
        <v>78</v>
      </c>
      <c r="N17" t="s">
        <v>341</v>
      </c>
      <c r="O17" t="s">
        <v>2524</v>
      </c>
      <c r="P17" t="s">
        <v>2525</v>
      </c>
      <c r="Q17" t="s">
        <v>2526</v>
      </c>
      <c r="T17" t="s">
        <v>2527</v>
      </c>
      <c r="U17" t="s">
        <v>2528</v>
      </c>
      <c r="V17" t="s">
        <v>2529</v>
      </c>
      <c r="W17" t="s">
        <v>2530</v>
      </c>
      <c r="X17" t="s">
        <v>2531</v>
      </c>
      <c r="Y17" t="s">
        <v>2532</v>
      </c>
      <c r="Z17" t="s">
        <v>2533</v>
      </c>
      <c r="AA17" t="s">
        <v>2534</v>
      </c>
      <c r="AB17" t="s">
        <v>2535</v>
      </c>
      <c r="AC17" t="s">
        <v>2536</v>
      </c>
      <c r="AD17" t="s">
        <v>2537</v>
      </c>
      <c r="AE17" t="s">
        <v>2538</v>
      </c>
      <c r="AG17">
        <v>21</v>
      </c>
      <c r="AH17">
        <v>0</v>
      </c>
      <c r="AI17">
        <v>0</v>
      </c>
      <c r="AJ17">
        <v>1</v>
      </c>
      <c r="AK17">
        <v>6</v>
      </c>
      <c r="AL17" t="s">
        <v>1001</v>
      </c>
      <c r="AM17" t="s">
        <v>1002</v>
      </c>
      <c r="AN17" t="s">
        <v>1003</v>
      </c>
      <c r="AO17" t="s">
        <v>2539</v>
      </c>
      <c r="AP17" t="s">
        <v>2540</v>
      </c>
      <c r="AQ17" t="s">
        <v>2541</v>
      </c>
      <c r="AR17" t="s">
        <v>2542</v>
      </c>
      <c r="AU17">
        <v>2023</v>
      </c>
      <c r="AV17">
        <v>1753</v>
      </c>
      <c r="BB17">
        <v>25</v>
      </c>
      <c r="BC17">
        <v>37</v>
      </c>
      <c r="BE17" t="s">
        <v>2543</v>
      </c>
      <c r="BF17">
        <v>0</v>
      </c>
      <c r="BI17">
        <v>13</v>
      </c>
      <c r="BJ17" t="s">
        <v>2544</v>
      </c>
      <c r="BK17" t="s">
        <v>359</v>
      </c>
      <c r="BL17" t="s">
        <v>250</v>
      </c>
      <c r="BM17" t="s">
        <v>2545</v>
      </c>
      <c r="BR17" s="1">
        <v>45876</v>
      </c>
      <c r="BS17" t="s">
        <v>2546</v>
      </c>
      <c r="BT17">
        <v>0</v>
      </c>
    </row>
    <row r="18" spans="1:72" x14ac:dyDescent="0.25">
      <c r="A18" t="s">
        <v>72</v>
      </c>
      <c r="B18" t="s">
        <v>1997</v>
      </c>
      <c r="F18" t="s">
        <v>1998</v>
      </c>
      <c r="I18" t="s">
        <v>1999</v>
      </c>
      <c r="J18" t="s">
        <v>2000</v>
      </c>
      <c r="M18" t="s">
        <v>78</v>
      </c>
      <c r="N18" t="s">
        <v>79</v>
      </c>
      <c r="T18" t="s">
        <v>2001</v>
      </c>
      <c r="U18" t="s">
        <v>2002</v>
      </c>
      <c r="V18" t="s">
        <v>2003</v>
      </c>
      <c r="W18" t="s">
        <v>2004</v>
      </c>
      <c r="X18" t="s">
        <v>2005</v>
      </c>
      <c r="Y18" t="s">
        <v>2006</v>
      </c>
      <c r="Z18" t="s">
        <v>2007</v>
      </c>
      <c r="AB18" t="s">
        <v>2008</v>
      </c>
      <c r="AG18">
        <v>36</v>
      </c>
      <c r="AH18">
        <v>4</v>
      </c>
      <c r="AI18">
        <v>4</v>
      </c>
      <c r="AJ18">
        <v>5</v>
      </c>
      <c r="AK18">
        <v>27</v>
      </c>
      <c r="AL18" t="s">
        <v>264</v>
      </c>
      <c r="AM18" t="s">
        <v>265</v>
      </c>
      <c r="AN18" t="s">
        <v>266</v>
      </c>
      <c r="AO18" t="s">
        <v>2009</v>
      </c>
      <c r="AP18" t="s">
        <v>2010</v>
      </c>
      <c r="AR18" t="s">
        <v>2011</v>
      </c>
      <c r="AS18" t="s">
        <v>2012</v>
      </c>
      <c r="AT18" t="s">
        <v>787</v>
      </c>
      <c r="AU18">
        <v>2023</v>
      </c>
      <c r="AV18">
        <v>128</v>
      </c>
      <c r="BD18">
        <v>106521</v>
      </c>
      <c r="BE18" t="s">
        <v>2013</v>
      </c>
      <c r="BF18">
        <v>0</v>
      </c>
      <c r="BH18" t="s">
        <v>505</v>
      </c>
      <c r="BI18">
        <v>14</v>
      </c>
      <c r="BJ18" t="s">
        <v>153</v>
      </c>
      <c r="BK18" t="s">
        <v>208</v>
      </c>
      <c r="BL18" t="s">
        <v>155</v>
      </c>
      <c r="BM18" t="s">
        <v>2014</v>
      </c>
      <c r="BR18" s="1">
        <v>45876</v>
      </c>
      <c r="BS18" t="s">
        <v>2015</v>
      </c>
      <c r="BT18">
        <v>0</v>
      </c>
    </row>
    <row r="19" spans="1:72" x14ac:dyDescent="0.25">
      <c r="A19" t="s">
        <v>334</v>
      </c>
      <c r="B19" t="s">
        <v>3503</v>
      </c>
      <c r="D19" t="s">
        <v>3504</v>
      </c>
      <c r="F19" t="s">
        <v>3505</v>
      </c>
      <c r="I19" t="s">
        <v>3506</v>
      </c>
      <c r="J19" t="s">
        <v>3507</v>
      </c>
      <c r="K19" t="s">
        <v>991</v>
      </c>
      <c r="M19" t="s">
        <v>78</v>
      </c>
      <c r="N19" t="s">
        <v>341</v>
      </c>
      <c r="O19" t="s">
        <v>3508</v>
      </c>
      <c r="P19" t="s">
        <v>3509</v>
      </c>
      <c r="Q19" t="s">
        <v>3510</v>
      </c>
      <c r="R19" t="s">
        <v>3511</v>
      </c>
      <c r="T19" t="s">
        <v>3512</v>
      </c>
      <c r="V19" t="s">
        <v>3513</v>
      </c>
      <c r="W19" t="s">
        <v>3514</v>
      </c>
      <c r="Y19" t="s">
        <v>3515</v>
      </c>
      <c r="Z19" t="s">
        <v>3516</v>
      </c>
      <c r="AA19" t="s">
        <v>3517</v>
      </c>
      <c r="AG19">
        <v>18</v>
      </c>
      <c r="AH19">
        <v>2</v>
      </c>
      <c r="AI19">
        <v>2</v>
      </c>
      <c r="AJ19">
        <v>0</v>
      </c>
      <c r="AK19">
        <v>7</v>
      </c>
      <c r="AL19" t="s">
        <v>1001</v>
      </c>
      <c r="AM19" t="s">
        <v>1002</v>
      </c>
      <c r="AN19" t="s">
        <v>1003</v>
      </c>
      <c r="AO19" t="s">
        <v>1299</v>
      </c>
      <c r="AP19" t="s">
        <v>1005</v>
      </c>
      <c r="AQ19" t="s">
        <v>3518</v>
      </c>
      <c r="AR19" t="s">
        <v>1007</v>
      </c>
      <c r="AU19">
        <v>2022</v>
      </c>
      <c r="AV19">
        <v>13515</v>
      </c>
      <c r="BB19">
        <v>187</v>
      </c>
      <c r="BC19">
        <v>197</v>
      </c>
      <c r="BE19" t="s">
        <v>3519</v>
      </c>
      <c r="BF19">
        <v>0</v>
      </c>
      <c r="BI19">
        <v>11</v>
      </c>
      <c r="BJ19" t="s">
        <v>1009</v>
      </c>
      <c r="BK19" t="s">
        <v>359</v>
      </c>
      <c r="BL19" t="s">
        <v>250</v>
      </c>
      <c r="BM19" t="s">
        <v>3520</v>
      </c>
      <c r="BR19" s="1">
        <v>45876</v>
      </c>
      <c r="BS19" t="s">
        <v>3521</v>
      </c>
      <c r="BT19">
        <v>0</v>
      </c>
    </row>
    <row r="20" spans="1:72" x14ac:dyDescent="0.25">
      <c r="A20" t="s">
        <v>72</v>
      </c>
      <c r="B20" t="s">
        <v>2222</v>
      </c>
      <c r="F20" t="s">
        <v>2223</v>
      </c>
      <c r="I20" t="s">
        <v>2224</v>
      </c>
      <c r="J20" t="s">
        <v>1362</v>
      </c>
      <c r="M20" t="s">
        <v>78</v>
      </c>
      <c r="N20" t="s">
        <v>79</v>
      </c>
      <c r="T20" t="s">
        <v>2225</v>
      </c>
      <c r="U20" t="s">
        <v>2226</v>
      </c>
      <c r="V20" t="s">
        <v>2227</v>
      </c>
      <c r="W20" t="s">
        <v>2228</v>
      </c>
      <c r="X20" t="s">
        <v>2229</v>
      </c>
      <c r="Y20" t="s">
        <v>2230</v>
      </c>
      <c r="Z20" t="s">
        <v>2231</v>
      </c>
      <c r="AA20" t="s">
        <v>2232</v>
      </c>
      <c r="AB20" t="s">
        <v>2233</v>
      </c>
      <c r="AG20">
        <v>28</v>
      </c>
      <c r="AH20">
        <v>2</v>
      </c>
      <c r="AI20">
        <v>2</v>
      </c>
      <c r="AJ20">
        <v>2</v>
      </c>
      <c r="AK20">
        <v>28</v>
      </c>
      <c r="AL20" t="s">
        <v>1378</v>
      </c>
      <c r="AM20" t="s">
        <v>1379</v>
      </c>
      <c r="AN20" t="s">
        <v>1380</v>
      </c>
      <c r="AO20" t="s">
        <v>1381</v>
      </c>
      <c r="AP20" t="s">
        <v>1382</v>
      </c>
      <c r="AR20" t="s">
        <v>1383</v>
      </c>
      <c r="AS20" t="s">
        <v>1384</v>
      </c>
      <c r="AT20" t="s">
        <v>584</v>
      </c>
      <c r="AU20">
        <v>2023</v>
      </c>
      <c r="AV20">
        <v>228</v>
      </c>
      <c r="BD20">
        <v>111137</v>
      </c>
      <c r="BE20" t="s">
        <v>2234</v>
      </c>
      <c r="BF20">
        <v>0</v>
      </c>
      <c r="BH20" t="s">
        <v>2199</v>
      </c>
      <c r="BI20">
        <v>8</v>
      </c>
      <c r="BJ20" t="s">
        <v>153</v>
      </c>
      <c r="BK20" t="s">
        <v>208</v>
      </c>
      <c r="BL20" t="s">
        <v>155</v>
      </c>
      <c r="BM20" t="s">
        <v>2235</v>
      </c>
      <c r="BR20" s="1">
        <v>45876</v>
      </c>
      <c r="BS20" t="s">
        <v>2236</v>
      </c>
      <c r="BT20">
        <v>0</v>
      </c>
    </row>
    <row r="21" spans="1:72" x14ac:dyDescent="0.25">
      <c r="A21" t="s">
        <v>72</v>
      </c>
      <c r="B21" t="s">
        <v>1642</v>
      </c>
      <c r="F21" t="s">
        <v>1643</v>
      </c>
      <c r="I21" t="s">
        <v>1644</v>
      </c>
      <c r="J21" t="s">
        <v>1645</v>
      </c>
      <c r="M21" t="s">
        <v>78</v>
      </c>
      <c r="N21" t="s">
        <v>79</v>
      </c>
      <c r="T21" t="s">
        <v>1646</v>
      </c>
      <c r="U21" t="s">
        <v>1647</v>
      </c>
      <c r="V21" t="s">
        <v>1648</v>
      </c>
      <c r="W21" t="s">
        <v>1649</v>
      </c>
      <c r="X21" t="s">
        <v>1650</v>
      </c>
      <c r="Y21" t="s">
        <v>1651</v>
      </c>
      <c r="Z21" t="s">
        <v>1652</v>
      </c>
      <c r="AA21" t="s">
        <v>1653</v>
      </c>
      <c r="AB21" t="s">
        <v>1654</v>
      </c>
      <c r="AG21">
        <v>74</v>
      </c>
      <c r="AH21">
        <v>4</v>
      </c>
      <c r="AI21">
        <v>4</v>
      </c>
      <c r="AJ21">
        <v>3</v>
      </c>
      <c r="AK21">
        <v>17</v>
      </c>
      <c r="AL21" t="s">
        <v>119</v>
      </c>
      <c r="AM21" t="s">
        <v>670</v>
      </c>
      <c r="AN21" t="s">
        <v>1655</v>
      </c>
      <c r="AP21" t="s">
        <v>1656</v>
      </c>
      <c r="AR21" t="s">
        <v>1657</v>
      </c>
      <c r="AS21" t="s">
        <v>1658</v>
      </c>
      <c r="AT21" t="s">
        <v>1659</v>
      </c>
      <c r="AU21">
        <v>2024</v>
      </c>
      <c r="AV21">
        <v>10</v>
      </c>
      <c r="AW21">
        <v>1</v>
      </c>
      <c r="BD21">
        <v>107</v>
      </c>
      <c r="BE21" t="s">
        <v>1660</v>
      </c>
      <c r="BF21">
        <v>0</v>
      </c>
      <c r="BI21">
        <v>28</v>
      </c>
      <c r="BJ21" t="s">
        <v>1661</v>
      </c>
      <c r="BK21" t="s">
        <v>208</v>
      </c>
      <c r="BL21" t="s">
        <v>1662</v>
      </c>
      <c r="BM21" t="s">
        <v>1663</v>
      </c>
      <c r="BO21" t="s">
        <v>104</v>
      </c>
      <c r="BR21" s="1">
        <v>45876</v>
      </c>
      <c r="BS21" t="s">
        <v>1664</v>
      </c>
      <c r="BT21">
        <v>0</v>
      </c>
    </row>
    <row r="22" spans="1:72" x14ac:dyDescent="0.25">
      <c r="A22" t="s">
        <v>72</v>
      </c>
      <c r="B22" t="s">
        <v>2547</v>
      </c>
      <c r="F22" t="s">
        <v>2548</v>
      </c>
      <c r="I22" t="s">
        <v>2549</v>
      </c>
      <c r="J22" t="s">
        <v>1790</v>
      </c>
      <c r="M22" t="s">
        <v>78</v>
      </c>
      <c r="N22" t="s">
        <v>79</v>
      </c>
      <c r="T22" t="s">
        <v>2550</v>
      </c>
      <c r="U22" t="s">
        <v>2551</v>
      </c>
      <c r="V22" t="s">
        <v>2552</v>
      </c>
      <c r="W22" t="s">
        <v>2553</v>
      </c>
      <c r="X22" t="s">
        <v>2554</v>
      </c>
      <c r="Y22" t="s">
        <v>2555</v>
      </c>
      <c r="Z22" t="s">
        <v>2556</v>
      </c>
      <c r="AA22" t="s">
        <v>2557</v>
      </c>
      <c r="AB22" t="s">
        <v>2558</v>
      </c>
      <c r="AG22">
        <v>50</v>
      </c>
      <c r="AH22">
        <v>1</v>
      </c>
      <c r="AI22">
        <v>1</v>
      </c>
      <c r="AJ22">
        <v>0</v>
      </c>
      <c r="AK22">
        <v>10</v>
      </c>
      <c r="AL22" t="s">
        <v>1803</v>
      </c>
      <c r="AM22" t="s">
        <v>694</v>
      </c>
      <c r="AN22" t="s">
        <v>695</v>
      </c>
      <c r="AO22" t="s">
        <v>1804</v>
      </c>
      <c r="AR22" t="s">
        <v>1805</v>
      </c>
      <c r="AS22" t="s">
        <v>1806</v>
      </c>
      <c r="AU22">
        <v>2023</v>
      </c>
      <c r="AV22">
        <v>14</v>
      </c>
      <c r="AW22">
        <v>4</v>
      </c>
      <c r="BB22">
        <v>1080</v>
      </c>
      <c r="BC22">
        <v>1112</v>
      </c>
      <c r="BE22" t="s">
        <v>2559</v>
      </c>
      <c r="BF22">
        <v>0</v>
      </c>
      <c r="BI22">
        <v>33</v>
      </c>
      <c r="BJ22" t="s">
        <v>1808</v>
      </c>
      <c r="BK22" t="s">
        <v>130</v>
      </c>
      <c r="BL22" t="s">
        <v>1809</v>
      </c>
      <c r="BM22" t="s">
        <v>2560</v>
      </c>
      <c r="BO22" t="s">
        <v>408</v>
      </c>
      <c r="BR22" s="1">
        <v>45876</v>
      </c>
      <c r="BS22" t="s">
        <v>2561</v>
      </c>
      <c r="BT22">
        <v>0</v>
      </c>
    </row>
    <row r="23" spans="1:72" s="3" customFormat="1" x14ac:dyDescent="0.25">
      <c r="A23" s="3" t="s">
        <v>72</v>
      </c>
      <c r="B23" s="3" t="s">
        <v>4030</v>
      </c>
      <c r="I23" s="3" t="s">
        <v>4031</v>
      </c>
      <c r="AL23" s="3" t="s">
        <v>4032</v>
      </c>
      <c r="AU23" s="3">
        <v>2022</v>
      </c>
      <c r="BE23" s="3" t="s">
        <v>4033</v>
      </c>
    </row>
    <row r="24" spans="1:72" x14ac:dyDescent="0.25">
      <c r="A24" t="s">
        <v>72</v>
      </c>
      <c r="B24" t="s">
        <v>2348</v>
      </c>
      <c r="F24" t="s">
        <v>2349</v>
      </c>
      <c r="I24" t="s">
        <v>2350</v>
      </c>
      <c r="J24" t="s">
        <v>2351</v>
      </c>
      <c r="M24" t="s">
        <v>78</v>
      </c>
      <c r="N24" t="s">
        <v>79</v>
      </c>
      <c r="T24" t="s">
        <v>2352</v>
      </c>
      <c r="U24" t="s">
        <v>2353</v>
      </c>
      <c r="V24" t="s">
        <v>2354</v>
      </c>
      <c r="W24" t="s">
        <v>2355</v>
      </c>
      <c r="X24" t="s">
        <v>2356</v>
      </c>
      <c r="Y24" t="s">
        <v>2357</v>
      </c>
      <c r="Z24" t="s">
        <v>2358</v>
      </c>
      <c r="AA24" t="s">
        <v>2359</v>
      </c>
      <c r="AB24" t="s">
        <v>2360</v>
      </c>
      <c r="AG24">
        <v>189</v>
      </c>
      <c r="AH24">
        <v>25</v>
      </c>
      <c r="AI24">
        <v>26</v>
      </c>
      <c r="AJ24">
        <v>14</v>
      </c>
      <c r="AK24">
        <v>85</v>
      </c>
      <c r="AL24" t="s">
        <v>198</v>
      </c>
      <c r="AM24" t="s">
        <v>199</v>
      </c>
      <c r="AN24" t="s">
        <v>200</v>
      </c>
      <c r="AO24" t="s">
        <v>2361</v>
      </c>
      <c r="AP24" t="s">
        <v>2362</v>
      </c>
      <c r="AR24" t="s">
        <v>2363</v>
      </c>
      <c r="AS24" t="s">
        <v>2364</v>
      </c>
      <c r="AT24" t="s">
        <v>2365</v>
      </c>
      <c r="AU24">
        <v>2023</v>
      </c>
      <c r="AV24">
        <v>399</v>
      </c>
      <c r="BD24">
        <v>136605</v>
      </c>
      <c r="BE24" t="s">
        <v>2366</v>
      </c>
      <c r="BF24">
        <v>0</v>
      </c>
      <c r="BH24" t="s">
        <v>1242</v>
      </c>
      <c r="BI24">
        <v>18</v>
      </c>
      <c r="BJ24" t="s">
        <v>2367</v>
      </c>
      <c r="BK24" t="s">
        <v>101</v>
      </c>
      <c r="BL24" t="s">
        <v>2368</v>
      </c>
      <c r="BM24" t="s">
        <v>2369</v>
      </c>
      <c r="BR24" s="1">
        <v>45876</v>
      </c>
      <c r="BS24" t="s">
        <v>2370</v>
      </c>
      <c r="BT24">
        <v>0</v>
      </c>
    </row>
    <row r="25" spans="1:72" x14ac:dyDescent="0.25">
      <c r="A25" t="s">
        <v>72</v>
      </c>
      <c r="B25" t="s">
        <v>3345</v>
      </c>
      <c r="F25" t="s">
        <v>3346</v>
      </c>
      <c r="I25" t="s">
        <v>3347</v>
      </c>
      <c r="J25" t="s">
        <v>3348</v>
      </c>
      <c r="M25" t="s">
        <v>78</v>
      </c>
      <c r="N25" t="s">
        <v>79</v>
      </c>
      <c r="T25" t="s">
        <v>3349</v>
      </c>
      <c r="U25" t="s">
        <v>3350</v>
      </c>
      <c r="V25" t="s">
        <v>3351</v>
      </c>
      <c r="W25" t="s">
        <v>3352</v>
      </c>
      <c r="X25" t="s">
        <v>3353</v>
      </c>
      <c r="Y25" t="s">
        <v>3354</v>
      </c>
      <c r="Z25" t="s">
        <v>3355</v>
      </c>
      <c r="AG25">
        <v>26</v>
      </c>
      <c r="AH25">
        <v>5</v>
      </c>
      <c r="AI25">
        <v>6</v>
      </c>
      <c r="AJ25">
        <v>5</v>
      </c>
      <c r="AK25">
        <v>49</v>
      </c>
      <c r="AL25" t="s">
        <v>1141</v>
      </c>
      <c r="AM25" t="s">
        <v>670</v>
      </c>
      <c r="AN25" t="s">
        <v>1142</v>
      </c>
      <c r="AO25" t="s">
        <v>3356</v>
      </c>
      <c r="AP25" t="s">
        <v>3357</v>
      </c>
      <c r="AR25" t="s">
        <v>3358</v>
      </c>
      <c r="AS25" t="s">
        <v>3359</v>
      </c>
      <c r="AT25" t="s">
        <v>927</v>
      </c>
      <c r="AU25">
        <v>2022</v>
      </c>
      <c r="AV25">
        <v>84</v>
      </c>
      <c r="BB25">
        <v>337</v>
      </c>
      <c r="BC25">
        <v>344</v>
      </c>
      <c r="BE25" t="s">
        <v>3360</v>
      </c>
      <c r="BF25">
        <v>0</v>
      </c>
      <c r="BH25" t="s">
        <v>3361</v>
      </c>
      <c r="BI25">
        <v>8</v>
      </c>
      <c r="BJ25" t="s">
        <v>153</v>
      </c>
      <c r="BK25" t="s">
        <v>208</v>
      </c>
      <c r="BL25" t="s">
        <v>155</v>
      </c>
      <c r="BM25" t="s">
        <v>3362</v>
      </c>
      <c r="BR25" s="1">
        <v>45876</v>
      </c>
      <c r="BS25" t="s">
        <v>3363</v>
      </c>
      <c r="BT25">
        <v>0</v>
      </c>
    </row>
    <row r="26" spans="1:72" x14ac:dyDescent="0.25">
      <c r="A26" t="s">
        <v>72</v>
      </c>
      <c r="B26" t="s">
        <v>3150</v>
      </c>
      <c r="F26" t="s">
        <v>3151</v>
      </c>
      <c r="I26" t="s">
        <v>3152</v>
      </c>
      <c r="J26" t="s">
        <v>3153</v>
      </c>
      <c r="M26" t="s">
        <v>78</v>
      </c>
      <c r="N26" t="s">
        <v>79</v>
      </c>
      <c r="T26" t="s">
        <v>3154</v>
      </c>
      <c r="U26" t="s">
        <v>3155</v>
      </c>
      <c r="V26" t="s">
        <v>3156</v>
      </c>
      <c r="W26" t="s">
        <v>3157</v>
      </c>
      <c r="X26" t="s">
        <v>3158</v>
      </c>
      <c r="Y26" t="s">
        <v>3159</v>
      </c>
      <c r="Z26" t="s">
        <v>3160</v>
      </c>
      <c r="AA26" t="s">
        <v>3161</v>
      </c>
      <c r="AG26">
        <v>49</v>
      </c>
      <c r="AH26">
        <v>0</v>
      </c>
      <c r="AI26">
        <v>0</v>
      </c>
      <c r="AJ26">
        <v>0</v>
      </c>
      <c r="AK26">
        <v>3</v>
      </c>
      <c r="AL26" t="s">
        <v>170</v>
      </c>
      <c r="AM26" t="s">
        <v>646</v>
      </c>
      <c r="AN26" t="s">
        <v>647</v>
      </c>
      <c r="AO26" t="s">
        <v>3162</v>
      </c>
      <c r="AP26" t="s">
        <v>3163</v>
      </c>
      <c r="AR26" t="s">
        <v>3164</v>
      </c>
      <c r="AS26" t="s">
        <v>3165</v>
      </c>
      <c r="AT26" t="s">
        <v>3166</v>
      </c>
      <c r="AU26">
        <v>2022</v>
      </c>
      <c r="AV26">
        <v>14</v>
      </c>
      <c r="AW26">
        <v>4</v>
      </c>
      <c r="BB26">
        <v>403</v>
      </c>
      <c r="BC26">
        <v>425</v>
      </c>
      <c r="BE26" t="s">
        <v>3167</v>
      </c>
      <c r="BF26">
        <v>0</v>
      </c>
      <c r="BH26" t="s">
        <v>3168</v>
      </c>
      <c r="BI26">
        <v>23</v>
      </c>
      <c r="BJ26" t="s">
        <v>605</v>
      </c>
      <c r="BK26" t="s">
        <v>154</v>
      </c>
      <c r="BL26" t="s">
        <v>155</v>
      </c>
      <c r="BM26" t="s">
        <v>3169</v>
      </c>
      <c r="BR26" s="1">
        <v>45876</v>
      </c>
      <c r="BS26" t="s">
        <v>3170</v>
      </c>
      <c r="BT26">
        <v>0</v>
      </c>
    </row>
    <row r="27" spans="1:72" x14ac:dyDescent="0.25">
      <c r="A27" t="s">
        <v>72</v>
      </c>
      <c r="B27" t="s">
        <v>3029</v>
      </c>
      <c r="F27" t="s">
        <v>3030</v>
      </c>
      <c r="I27" t="s">
        <v>3031</v>
      </c>
      <c r="J27" t="s">
        <v>3032</v>
      </c>
      <c r="M27" t="s">
        <v>78</v>
      </c>
      <c r="N27" t="s">
        <v>79</v>
      </c>
      <c r="T27" t="s">
        <v>3033</v>
      </c>
      <c r="U27" t="s">
        <v>3034</v>
      </c>
      <c r="V27" t="s">
        <v>3035</v>
      </c>
      <c r="W27" t="s">
        <v>3036</v>
      </c>
      <c r="X27" t="s">
        <v>3037</v>
      </c>
      <c r="Y27" t="s">
        <v>3038</v>
      </c>
      <c r="Z27" t="s">
        <v>3039</v>
      </c>
      <c r="AA27" t="s">
        <v>3040</v>
      </c>
      <c r="AB27" t="s">
        <v>3041</v>
      </c>
      <c r="AC27" t="s">
        <v>3042</v>
      </c>
      <c r="AD27" t="s">
        <v>3043</v>
      </c>
      <c r="AE27" t="s">
        <v>3044</v>
      </c>
      <c r="AG27">
        <v>35</v>
      </c>
      <c r="AH27">
        <v>15</v>
      </c>
      <c r="AI27">
        <v>15</v>
      </c>
      <c r="AJ27">
        <v>9</v>
      </c>
      <c r="AK27">
        <v>223</v>
      </c>
      <c r="AL27" t="s">
        <v>264</v>
      </c>
      <c r="AM27" t="s">
        <v>265</v>
      </c>
      <c r="AN27" t="s">
        <v>266</v>
      </c>
      <c r="AO27" t="s">
        <v>3045</v>
      </c>
      <c r="AP27" t="s">
        <v>3046</v>
      </c>
      <c r="AR27" t="s">
        <v>3047</v>
      </c>
      <c r="AS27" t="s">
        <v>3048</v>
      </c>
      <c r="AT27" t="s">
        <v>204</v>
      </c>
      <c r="AU27">
        <v>2022</v>
      </c>
      <c r="AV27">
        <v>158</v>
      </c>
      <c r="BD27">
        <v>102934</v>
      </c>
      <c r="BE27" t="s">
        <v>3049</v>
      </c>
      <c r="BF27">
        <v>0</v>
      </c>
      <c r="BH27" t="s">
        <v>852</v>
      </c>
      <c r="BI27">
        <v>17</v>
      </c>
      <c r="BJ27" t="s">
        <v>153</v>
      </c>
      <c r="BK27" t="s">
        <v>208</v>
      </c>
      <c r="BL27" t="s">
        <v>155</v>
      </c>
      <c r="BM27" t="s">
        <v>3050</v>
      </c>
      <c r="BO27" t="s">
        <v>3051</v>
      </c>
      <c r="BR27" s="1">
        <v>45876</v>
      </c>
      <c r="BS27" t="s">
        <v>3052</v>
      </c>
      <c r="BT27">
        <v>0</v>
      </c>
    </row>
    <row r="28" spans="1:72" x14ac:dyDescent="0.25">
      <c r="A28" t="s">
        <v>72</v>
      </c>
      <c r="B28" t="s">
        <v>2483</v>
      </c>
      <c r="F28" t="s">
        <v>2484</v>
      </c>
      <c r="I28" t="s">
        <v>2485</v>
      </c>
      <c r="J28" t="s">
        <v>2486</v>
      </c>
      <c r="M28" t="s">
        <v>78</v>
      </c>
      <c r="N28" t="s">
        <v>79</v>
      </c>
      <c r="T28" t="s">
        <v>2487</v>
      </c>
      <c r="U28" t="s">
        <v>2488</v>
      </c>
      <c r="V28" t="s">
        <v>2489</v>
      </c>
      <c r="W28" t="s">
        <v>2490</v>
      </c>
      <c r="X28" t="s">
        <v>2491</v>
      </c>
      <c r="Y28" t="s">
        <v>2492</v>
      </c>
      <c r="Z28" t="s">
        <v>2493</v>
      </c>
      <c r="AB28" t="s">
        <v>2494</v>
      </c>
      <c r="AG28">
        <v>96</v>
      </c>
      <c r="AH28">
        <v>1</v>
      </c>
      <c r="AI28">
        <v>1</v>
      </c>
      <c r="AJ28">
        <v>3</v>
      </c>
      <c r="AK28">
        <v>32</v>
      </c>
      <c r="AL28" t="s">
        <v>264</v>
      </c>
      <c r="AM28" t="s">
        <v>265</v>
      </c>
      <c r="AN28" t="s">
        <v>266</v>
      </c>
      <c r="AO28" t="s">
        <v>2495</v>
      </c>
      <c r="AP28" t="s">
        <v>2496</v>
      </c>
      <c r="AR28" t="s">
        <v>2497</v>
      </c>
      <c r="AS28" t="s">
        <v>2498</v>
      </c>
      <c r="AT28" t="s">
        <v>1915</v>
      </c>
      <c r="AU28">
        <v>2023</v>
      </c>
      <c r="AV28">
        <v>140</v>
      </c>
      <c r="BD28">
        <v>103713</v>
      </c>
      <c r="BE28" t="s">
        <v>2499</v>
      </c>
      <c r="BF28">
        <v>0</v>
      </c>
      <c r="BH28" t="s">
        <v>1252</v>
      </c>
      <c r="BI28">
        <v>21</v>
      </c>
      <c r="BJ28" t="s">
        <v>153</v>
      </c>
      <c r="BK28" t="s">
        <v>208</v>
      </c>
      <c r="BL28" t="s">
        <v>155</v>
      </c>
      <c r="BM28" t="s">
        <v>2500</v>
      </c>
      <c r="BO28" t="s">
        <v>2501</v>
      </c>
      <c r="BR28" s="1">
        <v>45876</v>
      </c>
      <c r="BS28" t="s">
        <v>2502</v>
      </c>
      <c r="BT28">
        <v>0</v>
      </c>
    </row>
    <row r="29" spans="1:72" x14ac:dyDescent="0.25">
      <c r="A29" t="s">
        <v>72</v>
      </c>
      <c r="B29" t="s">
        <v>1317</v>
      </c>
      <c r="F29" t="s">
        <v>1318</v>
      </c>
      <c r="I29" t="s">
        <v>1319</v>
      </c>
      <c r="J29" t="s">
        <v>1320</v>
      </c>
      <c r="M29" t="s">
        <v>78</v>
      </c>
      <c r="N29" t="s">
        <v>79</v>
      </c>
      <c r="U29" t="s">
        <v>1321</v>
      </c>
      <c r="V29" t="s">
        <v>1322</v>
      </c>
      <c r="W29" t="s">
        <v>1323</v>
      </c>
      <c r="X29" t="s">
        <v>1324</v>
      </c>
      <c r="Y29" t="s">
        <v>1325</v>
      </c>
      <c r="Z29" t="s">
        <v>1326</v>
      </c>
      <c r="AA29" t="s">
        <v>1327</v>
      </c>
      <c r="AG29">
        <v>58</v>
      </c>
      <c r="AH29">
        <v>0</v>
      </c>
      <c r="AI29">
        <v>0</v>
      </c>
      <c r="AJ29">
        <v>96</v>
      </c>
      <c r="AK29">
        <v>207</v>
      </c>
      <c r="AL29" t="s">
        <v>92</v>
      </c>
      <c r="AM29" t="s">
        <v>93</v>
      </c>
      <c r="AN29" t="s">
        <v>94</v>
      </c>
      <c r="AO29" t="s">
        <v>1328</v>
      </c>
      <c r="AP29" t="s">
        <v>1329</v>
      </c>
      <c r="AR29" t="s">
        <v>1330</v>
      </c>
      <c r="AS29" t="s">
        <v>1331</v>
      </c>
      <c r="AT29" t="s">
        <v>523</v>
      </c>
      <c r="AU29">
        <v>2025</v>
      </c>
      <c r="AV29">
        <v>80</v>
      </c>
      <c r="AW29">
        <v>1</v>
      </c>
      <c r="BB29">
        <v>375</v>
      </c>
      <c r="BC29">
        <v>414</v>
      </c>
      <c r="BE29" t="s">
        <v>1332</v>
      </c>
      <c r="BF29">
        <v>0</v>
      </c>
      <c r="BH29" t="s">
        <v>1333</v>
      </c>
      <c r="BI29">
        <v>40</v>
      </c>
      <c r="BJ29" t="s">
        <v>506</v>
      </c>
      <c r="BK29" t="s">
        <v>208</v>
      </c>
      <c r="BL29" t="s">
        <v>155</v>
      </c>
      <c r="BM29" t="s">
        <v>1334</v>
      </c>
      <c r="BO29" t="s">
        <v>210</v>
      </c>
      <c r="BR29" s="1">
        <v>45876</v>
      </c>
      <c r="BS29" t="s">
        <v>1335</v>
      </c>
      <c r="BT29">
        <v>0</v>
      </c>
    </row>
    <row r="30" spans="1:72" x14ac:dyDescent="0.25">
      <c r="A30" t="s">
        <v>72</v>
      </c>
      <c r="B30" t="s">
        <v>3324</v>
      </c>
      <c r="F30" t="s">
        <v>3325</v>
      </c>
      <c r="I30" t="s">
        <v>3326</v>
      </c>
      <c r="J30" t="s">
        <v>3327</v>
      </c>
      <c r="M30" t="s">
        <v>78</v>
      </c>
      <c r="N30" t="s">
        <v>3119</v>
      </c>
      <c r="T30" t="s">
        <v>3328</v>
      </c>
      <c r="U30" t="s">
        <v>3329</v>
      </c>
      <c r="V30" t="s">
        <v>3330</v>
      </c>
      <c r="W30" t="s">
        <v>3331</v>
      </c>
      <c r="X30" t="s">
        <v>3332</v>
      </c>
      <c r="Y30" t="s">
        <v>3333</v>
      </c>
      <c r="Z30" t="s">
        <v>3334</v>
      </c>
      <c r="AA30" t="s">
        <v>3335</v>
      </c>
      <c r="AB30" t="s">
        <v>3336</v>
      </c>
      <c r="AG30">
        <v>89</v>
      </c>
      <c r="AH30">
        <v>225</v>
      </c>
      <c r="AI30">
        <v>229</v>
      </c>
      <c r="AJ30">
        <v>66</v>
      </c>
      <c r="AK30">
        <v>425</v>
      </c>
      <c r="AL30" t="s">
        <v>870</v>
      </c>
      <c r="AM30" t="s">
        <v>871</v>
      </c>
      <c r="AN30" t="s">
        <v>872</v>
      </c>
      <c r="AO30" t="s">
        <v>3337</v>
      </c>
      <c r="AP30" t="s">
        <v>3338</v>
      </c>
      <c r="AR30" t="s">
        <v>3339</v>
      </c>
      <c r="AS30" t="s">
        <v>3340</v>
      </c>
      <c r="AT30" t="s">
        <v>3341</v>
      </c>
      <c r="AU30">
        <v>2022</v>
      </c>
      <c r="AV30">
        <v>33</v>
      </c>
      <c r="AW30">
        <v>6</v>
      </c>
      <c r="AZ30" t="s">
        <v>150</v>
      </c>
      <c r="BB30">
        <v>1065</v>
      </c>
      <c r="BC30">
        <v>1097</v>
      </c>
      <c r="BE30" t="s">
        <v>3342</v>
      </c>
      <c r="BF30">
        <v>0</v>
      </c>
      <c r="BI30">
        <v>33</v>
      </c>
      <c r="BJ30" t="s">
        <v>1685</v>
      </c>
      <c r="BK30" t="s">
        <v>208</v>
      </c>
      <c r="BL30" t="s">
        <v>155</v>
      </c>
      <c r="BM30" t="s">
        <v>3343</v>
      </c>
      <c r="BO30" t="s">
        <v>2096</v>
      </c>
      <c r="BR30" s="1">
        <v>45876</v>
      </c>
      <c r="BS30" t="s">
        <v>3344</v>
      </c>
      <c r="BT30">
        <v>0</v>
      </c>
    </row>
    <row r="31" spans="1:72" x14ac:dyDescent="0.25">
      <c r="A31" t="s">
        <v>72</v>
      </c>
      <c r="B31" t="s">
        <v>1451</v>
      </c>
      <c r="F31" t="s">
        <v>1452</v>
      </c>
      <c r="I31" t="s">
        <v>1453</v>
      </c>
      <c r="J31" t="s">
        <v>1434</v>
      </c>
      <c r="M31" t="s">
        <v>78</v>
      </c>
      <c r="N31" t="s">
        <v>319</v>
      </c>
      <c r="T31" t="s">
        <v>1454</v>
      </c>
      <c r="U31" t="s">
        <v>1455</v>
      </c>
      <c r="V31" t="s">
        <v>1456</v>
      </c>
      <c r="W31" t="s">
        <v>1457</v>
      </c>
      <c r="X31" t="s">
        <v>1458</v>
      </c>
      <c r="Y31" t="s">
        <v>1459</v>
      </c>
      <c r="Z31" t="s">
        <v>1460</v>
      </c>
      <c r="AA31" t="s">
        <v>1461</v>
      </c>
      <c r="AB31" t="s">
        <v>1462</v>
      </c>
      <c r="AC31" t="s">
        <v>1463</v>
      </c>
      <c r="AD31" t="s">
        <v>1463</v>
      </c>
      <c r="AE31" t="s">
        <v>1464</v>
      </c>
      <c r="AG31">
        <v>313</v>
      </c>
      <c r="AH31">
        <v>6</v>
      </c>
      <c r="AI31">
        <v>6</v>
      </c>
      <c r="AJ31">
        <v>7</v>
      </c>
      <c r="AK31">
        <v>27</v>
      </c>
      <c r="AL31" t="s">
        <v>264</v>
      </c>
      <c r="AM31" t="s">
        <v>265</v>
      </c>
      <c r="AN31" t="s">
        <v>266</v>
      </c>
      <c r="AO31" t="s">
        <v>1444</v>
      </c>
      <c r="AP31" t="s">
        <v>1445</v>
      </c>
      <c r="AR31" t="s">
        <v>1446</v>
      </c>
      <c r="AS31" t="s">
        <v>1447</v>
      </c>
      <c r="AT31" t="s">
        <v>545</v>
      </c>
      <c r="AU31">
        <v>2024</v>
      </c>
      <c r="AV31">
        <v>71</v>
      </c>
      <c r="BD31">
        <v>102471</v>
      </c>
      <c r="BE31" t="s">
        <v>1465</v>
      </c>
      <c r="BF31">
        <v>0</v>
      </c>
      <c r="BH31" t="s">
        <v>152</v>
      </c>
      <c r="BI31">
        <v>28</v>
      </c>
      <c r="BJ31" t="s">
        <v>179</v>
      </c>
      <c r="BK31" t="s">
        <v>208</v>
      </c>
      <c r="BL31" t="s">
        <v>155</v>
      </c>
      <c r="BM31" t="s">
        <v>1466</v>
      </c>
      <c r="BO31" t="s">
        <v>210</v>
      </c>
      <c r="BR31" s="1">
        <v>45876</v>
      </c>
      <c r="BS31" t="s">
        <v>1467</v>
      </c>
      <c r="BT31">
        <v>0</v>
      </c>
    </row>
    <row r="32" spans="1:72" x14ac:dyDescent="0.25">
      <c r="A32" t="s">
        <v>72</v>
      </c>
      <c r="B32" t="s">
        <v>1787</v>
      </c>
      <c r="F32" t="s">
        <v>1788</v>
      </c>
      <c r="I32" t="s">
        <v>1789</v>
      </c>
      <c r="J32" t="s">
        <v>1790</v>
      </c>
      <c r="M32" t="s">
        <v>78</v>
      </c>
      <c r="N32" t="s">
        <v>79</v>
      </c>
      <c r="T32" t="s">
        <v>1791</v>
      </c>
      <c r="U32" t="s">
        <v>1792</v>
      </c>
      <c r="V32" t="s">
        <v>1793</v>
      </c>
      <c r="W32" t="s">
        <v>1794</v>
      </c>
      <c r="X32" t="s">
        <v>1795</v>
      </c>
      <c r="Y32" t="s">
        <v>1796</v>
      </c>
      <c r="Z32" t="s">
        <v>1797</v>
      </c>
      <c r="AA32" t="s">
        <v>1798</v>
      </c>
      <c r="AB32" t="s">
        <v>1799</v>
      </c>
      <c r="AC32" t="s">
        <v>1800</v>
      </c>
      <c r="AD32" t="s">
        <v>1801</v>
      </c>
      <c r="AE32" t="s">
        <v>1802</v>
      </c>
      <c r="AG32">
        <v>46</v>
      </c>
      <c r="AH32">
        <v>2</v>
      </c>
      <c r="AI32">
        <v>2</v>
      </c>
      <c r="AJ32">
        <v>2</v>
      </c>
      <c r="AK32">
        <v>3</v>
      </c>
      <c r="AL32" t="s">
        <v>1803</v>
      </c>
      <c r="AM32" t="s">
        <v>694</v>
      </c>
      <c r="AN32" t="s">
        <v>695</v>
      </c>
      <c r="AO32" t="s">
        <v>1804</v>
      </c>
      <c r="AR32" t="s">
        <v>1805</v>
      </c>
      <c r="AS32" t="s">
        <v>1806</v>
      </c>
      <c r="AU32">
        <v>2024</v>
      </c>
      <c r="AV32">
        <v>15</v>
      </c>
      <c r="AW32">
        <v>3</v>
      </c>
      <c r="BB32">
        <v>931</v>
      </c>
      <c r="BC32">
        <v>959</v>
      </c>
      <c r="BE32" t="s">
        <v>1807</v>
      </c>
      <c r="BF32">
        <v>0</v>
      </c>
      <c r="BI32">
        <v>29</v>
      </c>
      <c r="BJ32" t="s">
        <v>1808</v>
      </c>
      <c r="BK32" t="s">
        <v>130</v>
      </c>
      <c r="BL32" t="s">
        <v>1809</v>
      </c>
      <c r="BM32" t="s">
        <v>1810</v>
      </c>
      <c r="BR32" s="1">
        <v>45876</v>
      </c>
      <c r="BS32" t="s">
        <v>1811</v>
      </c>
      <c r="BT32">
        <v>0</v>
      </c>
    </row>
    <row r="33" spans="1:72" x14ac:dyDescent="0.25">
      <c r="A33" t="s">
        <v>72</v>
      </c>
      <c r="B33" t="s">
        <v>3813</v>
      </c>
      <c r="F33" t="s">
        <v>3814</v>
      </c>
      <c r="I33" t="s">
        <v>3815</v>
      </c>
      <c r="J33" t="s">
        <v>3816</v>
      </c>
      <c r="M33" t="s">
        <v>78</v>
      </c>
      <c r="N33" t="s">
        <v>79</v>
      </c>
      <c r="T33" t="s">
        <v>3817</v>
      </c>
      <c r="V33" t="s">
        <v>3818</v>
      </c>
      <c r="W33" t="s">
        <v>3819</v>
      </c>
      <c r="X33" t="s">
        <v>3820</v>
      </c>
      <c r="Y33" t="s">
        <v>3821</v>
      </c>
      <c r="Z33" t="s">
        <v>3822</v>
      </c>
      <c r="AA33" t="s">
        <v>1798</v>
      </c>
      <c r="AB33" t="s">
        <v>3823</v>
      </c>
      <c r="AC33" t="s">
        <v>3824</v>
      </c>
      <c r="AD33" t="s">
        <v>3825</v>
      </c>
      <c r="AE33" t="s">
        <v>3826</v>
      </c>
      <c r="AG33">
        <v>10</v>
      </c>
      <c r="AH33">
        <v>9</v>
      </c>
      <c r="AI33">
        <v>9</v>
      </c>
      <c r="AJ33">
        <v>0</v>
      </c>
      <c r="AK33">
        <v>20</v>
      </c>
      <c r="AL33" t="s">
        <v>920</v>
      </c>
      <c r="AM33" t="s">
        <v>921</v>
      </c>
      <c r="AN33" t="s">
        <v>922</v>
      </c>
      <c r="AO33" t="s">
        <v>3827</v>
      </c>
      <c r="AP33" t="s">
        <v>3828</v>
      </c>
      <c r="AR33" t="s">
        <v>3829</v>
      </c>
      <c r="AS33" t="s">
        <v>3830</v>
      </c>
      <c r="AT33" t="s">
        <v>204</v>
      </c>
      <c r="AU33">
        <v>2016</v>
      </c>
      <c r="AV33">
        <v>19</v>
      </c>
      <c r="AW33">
        <v>6</v>
      </c>
      <c r="BD33" t="s">
        <v>3831</v>
      </c>
      <c r="BE33" t="s">
        <v>3832</v>
      </c>
      <c r="BF33">
        <v>0</v>
      </c>
      <c r="BI33">
        <v>18</v>
      </c>
      <c r="BJ33" t="s">
        <v>179</v>
      </c>
      <c r="BK33" t="s">
        <v>154</v>
      </c>
      <c r="BL33" t="s">
        <v>155</v>
      </c>
      <c r="BM33" t="s">
        <v>3833</v>
      </c>
      <c r="BR33" s="1">
        <v>45876</v>
      </c>
      <c r="BS33" t="s">
        <v>3834</v>
      </c>
      <c r="BT33">
        <v>0</v>
      </c>
    </row>
    <row r="34" spans="1:72" x14ac:dyDescent="0.25">
      <c r="A34" t="s">
        <v>72</v>
      </c>
      <c r="B34" t="s">
        <v>2562</v>
      </c>
      <c r="F34" t="s">
        <v>2563</v>
      </c>
      <c r="I34" t="s">
        <v>2564</v>
      </c>
      <c r="J34" t="s">
        <v>2565</v>
      </c>
      <c r="M34" t="s">
        <v>78</v>
      </c>
      <c r="N34" t="s">
        <v>79</v>
      </c>
      <c r="T34" t="s">
        <v>2566</v>
      </c>
      <c r="U34" t="s">
        <v>2567</v>
      </c>
      <c r="V34" t="s">
        <v>2568</v>
      </c>
      <c r="W34" t="s">
        <v>2569</v>
      </c>
      <c r="X34" t="s">
        <v>2570</v>
      </c>
      <c r="Y34" t="s">
        <v>2571</v>
      </c>
      <c r="Z34" t="s">
        <v>2572</v>
      </c>
      <c r="AA34" t="s">
        <v>2573</v>
      </c>
      <c r="AB34" t="s">
        <v>2574</v>
      </c>
      <c r="AG34">
        <v>25</v>
      </c>
      <c r="AH34">
        <v>6</v>
      </c>
      <c r="AI34">
        <v>7</v>
      </c>
      <c r="AJ34">
        <v>1</v>
      </c>
      <c r="AK34">
        <v>6</v>
      </c>
      <c r="AL34" t="s">
        <v>1566</v>
      </c>
      <c r="AM34" t="s">
        <v>1567</v>
      </c>
      <c r="AN34" t="s">
        <v>1568</v>
      </c>
      <c r="AO34" t="s">
        <v>2575</v>
      </c>
      <c r="AP34" t="s">
        <v>2576</v>
      </c>
      <c r="AR34" t="s">
        <v>2577</v>
      </c>
      <c r="AS34" t="s">
        <v>2578</v>
      </c>
      <c r="AT34" t="s">
        <v>1915</v>
      </c>
      <c r="AU34">
        <v>2023</v>
      </c>
      <c r="AV34">
        <v>27</v>
      </c>
      <c r="AW34">
        <v>1</v>
      </c>
      <c r="BB34">
        <v>1</v>
      </c>
      <c r="BC34">
        <v>47</v>
      </c>
      <c r="BE34" t="s">
        <v>2579</v>
      </c>
      <c r="BF34">
        <v>0</v>
      </c>
      <c r="BI34">
        <v>47</v>
      </c>
      <c r="BJ34" t="s">
        <v>2580</v>
      </c>
      <c r="BK34" t="s">
        <v>130</v>
      </c>
      <c r="BL34" t="s">
        <v>1809</v>
      </c>
      <c r="BM34" t="s">
        <v>2581</v>
      </c>
      <c r="BO34" t="s">
        <v>210</v>
      </c>
      <c r="BR34" s="1">
        <v>45876</v>
      </c>
      <c r="BS34" t="s">
        <v>2582</v>
      </c>
      <c r="BT34">
        <v>0</v>
      </c>
    </row>
    <row r="35" spans="1:72" x14ac:dyDescent="0.25">
      <c r="A35" t="s">
        <v>72</v>
      </c>
      <c r="B35" t="s">
        <v>3005</v>
      </c>
      <c r="F35" t="s">
        <v>3006</v>
      </c>
      <c r="I35" t="s">
        <v>3007</v>
      </c>
      <c r="J35" t="s">
        <v>1434</v>
      </c>
      <c r="M35" t="s">
        <v>78</v>
      </c>
      <c r="N35" t="s">
        <v>79</v>
      </c>
      <c r="T35" t="s">
        <v>3008</v>
      </c>
      <c r="V35" t="s">
        <v>3009</v>
      </c>
      <c r="W35" t="s">
        <v>3010</v>
      </c>
      <c r="X35" t="s">
        <v>3011</v>
      </c>
      <c r="Y35" t="s">
        <v>3012</v>
      </c>
      <c r="Z35" t="s">
        <v>3013</v>
      </c>
      <c r="AB35" t="s">
        <v>3014</v>
      </c>
      <c r="AG35">
        <v>65</v>
      </c>
      <c r="AH35">
        <v>7</v>
      </c>
      <c r="AI35">
        <v>7</v>
      </c>
      <c r="AJ35">
        <v>2</v>
      </c>
      <c r="AK35">
        <v>18</v>
      </c>
      <c r="AL35" t="s">
        <v>264</v>
      </c>
      <c r="AM35" t="s">
        <v>265</v>
      </c>
      <c r="AN35" t="s">
        <v>266</v>
      </c>
      <c r="AO35" t="s">
        <v>1444</v>
      </c>
      <c r="AP35" t="s">
        <v>1445</v>
      </c>
      <c r="AR35" t="s">
        <v>1446</v>
      </c>
      <c r="AS35" t="s">
        <v>1447</v>
      </c>
      <c r="AT35" t="s">
        <v>149</v>
      </c>
      <c r="AU35">
        <v>2022</v>
      </c>
      <c r="AV35">
        <v>62</v>
      </c>
      <c r="BD35">
        <v>101747</v>
      </c>
      <c r="BE35" t="s">
        <v>3015</v>
      </c>
      <c r="BF35">
        <v>0</v>
      </c>
      <c r="BH35" t="s">
        <v>3016</v>
      </c>
      <c r="BI35">
        <v>22</v>
      </c>
      <c r="BJ35" t="s">
        <v>179</v>
      </c>
      <c r="BK35" t="s">
        <v>208</v>
      </c>
      <c r="BL35" t="s">
        <v>155</v>
      </c>
      <c r="BM35" t="s">
        <v>3017</v>
      </c>
      <c r="BR35" s="1">
        <v>45876</v>
      </c>
      <c r="BS35" t="s">
        <v>3018</v>
      </c>
      <c r="BT35">
        <v>0</v>
      </c>
    </row>
    <row r="36" spans="1:72" x14ac:dyDescent="0.25">
      <c r="A36" t="s">
        <v>72</v>
      </c>
      <c r="B36" t="s">
        <v>1489</v>
      </c>
      <c r="F36" t="s">
        <v>1490</v>
      </c>
      <c r="I36" t="s">
        <v>1491</v>
      </c>
      <c r="J36" t="s">
        <v>1492</v>
      </c>
      <c r="M36" t="s">
        <v>78</v>
      </c>
      <c r="N36" t="s">
        <v>79</v>
      </c>
      <c r="T36" t="s">
        <v>1493</v>
      </c>
      <c r="V36" t="s">
        <v>1494</v>
      </c>
      <c r="W36" t="s">
        <v>1495</v>
      </c>
      <c r="X36" t="s">
        <v>1496</v>
      </c>
      <c r="Y36" t="s">
        <v>1497</v>
      </c>
      <c r="Z36" t="s">
        <v>1498</v>
      </c>
      <c r="AA36" t="s">
        <v>1499</v>
      </c>
      <c r="AB36" t="s">
        <v>1500</v>
      </c>
      <c r="AG36">
        <v>30</v>
      </c>
      <c r="AH36">
        <v>0</v>
      </c>
      <c r="AI36">
        <v>0</v>
      </c>
      <c r="AJ36">
        <v>0</v>
      </c>
      <c r="AK36">
        <v>6</v>
      </c>
      <c r="AL36" t="s">
        <v>1501</v>
      </c>
      <c r="AM36" t="s">
        <v>1502</v>
      </c>
      <c r="AN36" t="s">
        <v>1503</v>
      </c>
      <c r="AO36" t="s">
        <v>1504</v>
      </c>
      <c r="AP36" t="s">
        <v>1505</v>
      </c>
      <c r="AR36" t="s">
        <v>1506</v>
      </c>
      <c r="AS36" t="s">
        <v>1507</v>
      </c>
      <c r="AT36" t="s">
        <v>204</v>
      </c>
      <c r="AU36">
        <v>2024</v>
      </c>
      <c r="AV36">
        <v>67</v>
      </c>
      <c r="AX36" t="s">
        <v>451</v>
      </c>
      <c r="BD36">
        <v>105745</v>
      </c>
      <c r="BE36" t="s">
        <v>1508</v>
      </c>
      <c r="BF36">
        <v>0</v>
      </c>
      <c r="BH36" t="s">
        <v>152</v>
      </c>
      <c r="BI36">
        <v>10</v>
      </c>
      <c r="BJ36" t="s">
        <v>179</v>
      </c>
      <c r="BK36" t="s">
        <v>208</v>
      </c>
      <c r="BL36" t="s">
        <v>155</v>
      </c>
      <c r="BM36" t="s">
        <v>1509</v>
      </c>
      <c r="BO36" t="s">
        <v>408</v>
      </c>
      <c r="BR36" s="1">
        <v>45876</v>
      </c>
      <c r="BS36" t="s">
        <v>1510</v>
      </c>
      <c r="BT36">
        <v>0</v>
      </c>
    </row>
    <row r="37" spans="1:72" x14ac:dyDescent="0.25">
      <c r="A37" t="s">
        <v>72</v>
      </c>
      <c r="B37" t="s">
        <v>2204</v>
      </c>
      <c r="F37" t="s">
        <v>2205</v>
      </c>
      <c r="I37" t="s">
        <v>2206</v>
      </c>
      <c r="J37" t="s">
        <v>2207</v>
      </c>
      <c r="M37" t="s">
        <v>78</v>
      </c>
      <c r="N37" t="s">
        <v>79</v>
      </c>
      <c r="T37" t="s">
        <v>2208</v>
      </c>
      <c r="U37" t="s">
        <v>2209</v>
      </c>
      <c r="V37" t="s">
        <v>2210</v>
      </c>
      <c r="W37" t="s">
        <v>2211</v>
      </c>
      <c r="Y37" t="s">
        <v>2212</v>
      </c>
      <c r="Z37" t="s">
        <v>2213</v>
      </c>
      <c r="AA37" t="s">
        <v>2214</v>
      </c>
      <c r="AG37">
        <v>40</v>
      </c>
      <c r="AH37">
        <v>2</v>
      </c>
      <c r="AI37">
        <v>2</v>
      </c>
      <c r="AJ37">
        <v>3</v>
      </c>
      <c r="AK37">
        <v>34</v>
      </c>
      <c r="AL37" t="s">
        <v>920</v>
      </c>
      <c r="AM37" t="s">
        <v>921</v>
      </c>
      <c r="AN37" t="s">
        <v>922</v>
      </c>
      <c r="AO37" t="s">
        <v>2215</v>
      </c>
      <c r="AP37" t="s">
        <v>2216</v>
      </c>
      <c r="AR37" t="s">
        <v>2217</v>
      </c>
      <c r="AS37" t="s">
        <v>2218</v>
      </c>
      <c r="AT37" t="s">
        <v>126</v>
      </c>
      <c r="AU37">
        <v>2023</v>
      </c>
      <c r="AV37">
        <v>26</v>
      </c>
      <c r="AW37">
        <v>2</v>
      </c>
      <c r="BE37" t="s">
        <v>2219</v>
      </c>
      <c r="BF37">
        <v>0</v>
      </c>
      <c r="BH37" t="s">
        <v>2199</v>
      </c>
      <c r="BI37">
        <v>23</v>
      </c>
      <c r="BJ37" t="s">
        <v>179</v>
      </c>
      <c r="BK37" t="s">
        <v>154</v>
      </c>
      <c r="BL37" t="s">
        <v>155</v>
      </c>
      <c r="BM37" t="s">
        <v>2220</v>
      </c>
      <c r="BR37" s="1">
        <v>45876</v>
      </c>
      <c r="BS37" t="s">
        <v>2221</v>
      </c>
      <c r="BT37">
        <v>0</v>
      </c>
    </row>
    <row r="38" spans="1:72" x14ac:dyDescent="0.25">
      <c r="A38" t="s">
        <v>72</v>
      </c>
      <c r="B38" t="s">
        <v>2204</v>
      </c>
      <c r="F38" t="s">
        <v>2205</v>
      </c>
      <c r="I38" t="s">
        <v>2955</v>
      </c>
      <c r="J38" t="s">
        <v>215</v>
      </c>
      <c r="M38" t="s">
        <v>78</v>
      </c>
      <c r="N38" t="s">
        <v>319</v>
      </c>
      <c r="T38" t="s">
        <v>2956</v>
      </c>
      <c r="U38" t="s">
        <v>2957</v>
      </c>
      <c r="V38" t="s">
        <v>2958</v>
      </c>
      <c r="W38" t="s">
        <v>2959</v>
      </c>
      <c r="Y38" t="s">
        <v>2960</v>
      </c>
      <c r="Z38" t="s">
        <v>2213</v>
      </c>
      <c r="AA38" t="s">
        <v>2961</v>
      </c>
      <c r="AB38" t="s">
        <v>2962</v>
      </c>
      <c r="AC38" t="s">
        <v>2963</v>
      </c>
      <c r="AD38" t="s">
        <v>2963</v>
      </c>
      <c r="AE38" t="s">
        <v>2964</v>
      </c>
      <c r="AG38">
        <v>61</v>
      </c>
      <c r="AH38">
        <v>15</v>
      </c>
      <c r="AI38">
        <v>15</v>
      </c>
      <c r="AJ38">
        <v>5</v>
      </c>
      <c r="AK38">
        <v>54</v>
      </c>
      <c r="AL38" t="s">
        <v>225</v>
      </c>
      <c r="AM38" t="s">
        <v>226</v>
      </c>
      <c r="AN38" t="s">
        <v>474</v>
      </c>
      <c r="AP38" t="s">
        <v>228</v>
      </c>
      <c r="AR38" t="s">
        <v>229</v>
      </c>
      <c r="AS38" t="s">
        <v>230</v>
      </c>
      <c r="AT38" t="s">
        <v>204</v>
      </c>
      <c r="AU38">
        <v>2022</v>
      </c>
      <c r="AV38">
        <v>10</v>
      </c>
      <c r="AW38">
        <v>18</v>
      </c>
      <c r="BD38">
        <v>3302</v>
      </c>
      <c r="BE38" t="s">
        <v>2965</v>
      </c>
      <c r="BF38">
        <v>0</v>
      </c>
      <c r="BI38">
        <v>13</v>
      </c>
      <c r="BJ38" t="s">
        <v>230</v>
      </c>
      <c r="BK38" t="s">
        <v>101</v>
      </c>
      <c r="BL38" t="s">
        <v>230</v>
      </c>
      <c r="BM38" t="s">
        <v>2966</v>
      </c>
      <c r="BO38" t="s">
        <v>104</v>
      </c>
      <c r="BR38" s="1">
        <v>45876</v>
      </c>
      <c r="BS38" t="s">
        <v>2967</v>
      </c>
      <c r="BT38">
        <v>0</v>
      </c>
    </row>
    <row r="39" spans="1:72" x14ac:dyDescent="0.25">
      <c r="A39" t="s">
        <v>72</v>
      </c>
      <c r="B39" t="s">
        <v>3463</v>
      </c>
      <c r="F39" t="s">
        <v>3464</v>
      </c>
      <c r="I39" t="s">
        <v>3465</v>
      </c>
      <c r="J39" t="s">
        <v>3466</v>
      </c>
      <c r="M39" t="s">
        <v>78</v>
      </c>
      <c r="N39" t="s">
        <v>79</v>
      </c>
      <c r="T39" t="s">
        <v>3467</v>
      </c>
      <c r="U39" t="s">
        <v>3468</v>
      </c>
      <c r="V39" t="s">
        <v>3469</v>
      </c>
      <c r="W39" t="s">
        <v>3470</v>
      </c>
      <c r="X39" t="s">
        <v>3471</v>
      </c>
      <c r="Y39" t="s">
        <v>3472</v>
      </c>
      <c r="Z39" t="s">
        <v>3473</v>
      </c>
      <c r="AA39" t="s">
        <v>3474</v>
      </c>
      <c r="AB39" t="s">
        <v>3475</v>
      </c>
      <c r="AG39">
        <v>128</v>
      </c>
      <c r="AH39">
        <v>3</v>
      </c>
      <c r="AI39">
        <v>4</v>
      </c>
      <c r="AJ39">
        <v>1</v>
      </c>
      <c r="AK39">
        <v>17</v>
      </c>
      <c r="AL39" t="s">
        <v>170</v>
      </c>
      <c r="AM39" t="s">
        <v>646</v>
      </c>
      <c r="AN39" t="s">
        <v>647</v>
      </c>
      <c r="AO39" t="s">
        <v>3476</v>
      </c>
      <c r="AP39" t="s">
        <v>3477</v>
      </c>
      <c r="AR39" t="s">
        <v>3478</v>
      </c>
      <c r="AS39" t="s">
        <v>3479</v>
      </c>
      <c r="AT39" t="s">
        <v>3480</v>
      </c>
      <c r="AU39">
        <v>2023</v>
      </c>
      <c r="AV39">
        <v>15</v>
      </c>
      <c r="AW39">
        <v>3</v>
      </c>
      <c r="BB39">
        <v>371</v>
      </c>
      <c r="BC39">
        <v>395</v>
      </c>
      <c r="BE39" t="s">
        <v>3481</v>
      </c>
      <c r="BF39">
        <v>0</v>
      </c>
      <c r="BH39" t="s">
        <v>3482</v>
      </c>
      <c r="BI39">
        <v>25</v>
      </c>
      <c r="BJ39" t="s">
        <v>179</v>
      </c>
      <c r="BK39" t="s">
        <v>154</v>
      </c>
      <c r="BL39" t="s">
        <v>155</v>
      </c>
      <c r="BM39" t="s">
        <v>3483</v>
      </c>
      <c r="BO39" t="s">
        <v>408</v>
      </c>
      <c r="BR39" s="1">
        <v>45876</v>
      </c>
      <c r="BS39" t="s">
        <v>3484</v>
      </c>
      <c r="BT39">
        <v>0</v>
      </c>
    </row>
    <row r="40" spans="1:72" x14ac:dyDescent="0.25">
      <c r="A40" t="s">
        <v>72</v>
      </c>
      <c r="B40" t="s">
        <v>1551</v>
      </c>
      <c r="F40" t="s">
        <v>1552</v>
      </c>
      <c r="I40" t="s">
        <v>1553</v>
      </c>
      <c r="J40" t="s">
        <v>1554</v>
      </c>
      <c r="M40" t="s">
        <v>78</v>
      </c>
      <c r="N40" t="s">
        <v>79</v>
      </c>
      <c r="T40" t="s">
        <v>1555</v>
      </c>
      <c r="U40" t="s">
        <v>392</v>
      </c>
      <c r="V40" t="s">
        <v>1556</v>
      </c>
      <c r="W40" t="s">
        <v>1557</v>
      </c>
      <c r="X40" t="s">
        <v>1558</v>
      </c>
      <c r="Y40" t="s">
        <v>1559</v>
      </c>
      <c r="Z40" t="s">
        <v>1560</v>
      </c>
      <c r="AA40" t="s">
        <v>1561</v>
      </c>
      <c r="AB40" t="s">
        <v>1562</v>
      </c>
      <c r="AC40" t="s">
        <v>1563</v>
      </c>
      <c r="AD40" t="s">
        <v>1564</v>
      </c>
      <c r="AE40" t="s">
        <v>1565</v>
      </c>
      <c r="AG40">
        <v>54</v>
      </c>
      <c r="AH40">
        <v>1</v>
      </c>
      <c r="AI40">
        <v>1</v>
      </c>
      <c r="AJ40">
        <v>0</v>
      </c>
      <c r="AK40">
        <v>7</v>
      </c>
      <c r="AL40" t="s">
        <v>1566</v>
      </c>
      <c r="AM40" t="s">
        <v>1567</v>
      </c>
      <c r="AN40" t="s">
        <v>1568</v>
      </c>
      <c r="AO40" t="s">
        <v>1569</v>
      </c>
      <c r="AP40" t="s">
        <v>1570</v>
      </c>
      <c r="AR40" t="s">
        <v>1571</v>
      </c>
      <c r="AS40" t="s">
        <v>1572</v>
      </c>
      <c r="AT40" t="s">
        <v>126</v>
      </c>
      <c r="AU40">
        <v>2024</v>
      </c>
      <c r="AV40">
        <v>21</v>
      </c>
      <c r="AW40">
        <v>1</v>
      </c>
      <c r="BD40">
        <v>26</v>
      </c>
      <c r="BE40" t="s">
        <v>1573</v>
      </c>
      <c r="BF40">
        <v>0</v>
      </c>
      <c r="BI40">
        <v>29</v>
      </c>
      <c r="BJ40" t="s">
        <v>1574</v>
      </c>
      <c r="BK40" t="s">
        <v>154</v>
      </c>
      <c r="BL40" t="s">
        <v>1575</v>
      </c>
      <c r="BM40" t="s">
        <v>1576</v>
      </c>
      <c r="BR40" s="1">
        <v>45876</v>
      </c>
      <c r="BS40" t="s">
        <v>1577</v>
      </c>
      <c r="BT40">
        <v>0</v>
      </c>
    </row>
    <row r="41" spans="1:72" x14ac:dyDescent="0.25">
      <c r="A41" t="s">
        <v>72</v>
      </c>
      <c r="B41" t="s">
        <v>3076</v>
      </c>
      <c r="F41" t="s">
        <v>3077</v>
      </c>
      <c r="I41" t="s">
        <v>3078</v>
      </c>
      <c r="J41" t="s">
        <v>3079</v>
      </c>
      <c r="M41" t="s">
        <v>78</v>
      </c>
      <c r="N41" t="s">
        <v>79</v>
      </c>
      <c r="T41" t="s">
        <v>3080</v>
      </c>
      <c r="V41" t="s">
        <v>3081</v>
      </c>
      <c r="W41" t="s">
        <v>3082</v>
      </c>
      <c r="X41" t="s">
        <v>3083</v>
      </c>
      <c r="Y41" t="s">
        <v>3084</v>
      </c>
      <c r="Z41" t="s">
        <v>3085</v>
      </c>
      <c r="AG41">
        <v>23</v>
      </c>
      <c r="AH41">
        <v>2</v>
      </c>
      <c r="AI41">
        <v>2</v>
      </c>
      <c r="AJ41">
        <v>1</v>
      </c>
      <c r="AK41">
        <v>10</v>
      </c>
      <c r="AL41" t="s">
        <v>3086</v>
      </c>
      <c r="AM41" t="s">
        <v>3087</v>
      </c>
      <c r="AN41" t="s">
        <v>3088</v>
      </c>
      <c r="AO41" t="s">
        <v>3089</v>
      </c>
      <c r="AP41" t="s">
        <v>3090</v>
      </c>
      <c r="AR41" t="s">
        <v>3091</v>
      </c>
      <c r="AS41" t="s">
        <v>3092</v>
      </c>
      <c r="AT41" t="s">
        <v>3093</v>
      </c>
      <c r="AU41">
        <v>2022</v>
      </c>
      <c r="AV41">
        <v>51</v>
      </c>
      <c r="AW41">
        <v>3</v>
      </c>
      <c r="AZ41" t="s">
        <v>150</v>
      </c>
      <c r="BB41">
        <v>157</v>
      </c>
      <c r="BC41">
        <v>171</v>
      </c>
      <c r="BE41" t="s">
        <v>3094</v>
      </c>
      <c r="BF41">
        <v>0</v>
      </c>
      <c r="BH41" t="s">
        <v>852</v>
      </c>
      <c r="BI41">
        <v>15</v>
      </c>
      <c r="BJ41" t="s">
        <v>179</v>
      </c>
      <c r="BK41" t="s">
        <v>208</v>
      </c>
      <c r="BL41" t="s">
        <v>155</v>
      </c>
      <c r="BM41" t="s">
        <v>3095</v>
      </c>
      <c r="BO41" t="s">
        <v>408</v>
      </c>
      <c r="BR41" s="1">
        <v>45876</v>
      </c>
      <c r="BS41" t="s">
        <v>3096</v>
      </c>
      <c r="BT41">
        <v>0</v>
      </c>
    </row>
    <row r="42" spans="1:72" x14ac:dyDescent="0.25">
      <c r="A42" t="s">
        <v>72</v>
      </c>
      <c r="B42" t="s">
        <v>3377</v>
      </c>
      <c r="F42" t="s">
        <v>3378</v>
      </c>
      <c r="I42" t="s">
        <v>3379</v>
      </c>
      <c r="J42" t="s">
        <v>3100</v>
      </c>
      <c r="M42" t="s">
        <v>78</v>
      </c>
      <c r="N42" t="s">
        <v>79</v>
      </c>
      <c r="T42" t="s">
        <v>3380</v>
      </c>
      <c r="U42" t="s">
        <v>3381</v>
      </c>
      <c r="V42" t="s">
        <v>3382</v>
      </c>
      <c r="W42" t="s">
        <v>3383</v>
      </c>
      <c r="X42" t="s">
        <v>3384</v>
      </c>
      <c r="Y42" t="s">
        <v>3385</v>
      </c>
      <c r="Z42" t="s">
        <v>3386</v>
      </c>
      <c r="AG42">
        <v>64</v>
      </c>
      <c r="AH42">
        <v>2</v>
      </c>
      <c r="AI42">
        <v>2</v>
      </c>
      <c r="AJ42">
        <v>1</v>
      </c>
      <c r="AK42">
        <v>16</v>
      </c>
      <c r="AL42" t="s">
        <v>92</v>
      </c>
      <c r="AM42" t="s">
        <v>93</v>
      </c>
      <c r="AN42" t="s">
        <v>94</v>
      </c>
      <c r="AO42" t="s">
        <v>3109</v>
      </c>
      <c r="AP42" t="s">
        <v>3110</v>
      </c>
      <c r="AR42" t="s">
        <v>3111</v>
      </c>
      <c r="AS42" t="s">
        <v>3112</v>
      </c>
      <c r="AT42" t="s">
        <v>149</v>
      </c>
      <c r="AU42">
        <v>2022</v>
      </c>
      <c r="AV42">
        <v>51</v>
      </c>
      <c r="AW42">
        <v>4</v>
      </c>
      <c r="BB42">
        <v>1091</v>
      </c>
      <c r="BC42">
        <v>1126</v>
      </c>
      <c r="BE42" t="s">
        <v>3387</v>
      </c>
      <c r="BF42">
        <v>0</v>
      </c>
      <c r="BH42" t="s">
        <v>3361</v>
      </c>
      <c r="BI42">
        <v>36</v>
      </c>
      <c r="BJ42" t="s">
        <v>179</v>
      </c>
      <c r="BK42" t="s">
        <v>208</v>
      </c>
      <c r="BL42" t="s">
        <v>155</v>
      </c>
      <c r="BM42" t="s">
        <v>3114</v>
      </c>
      <c r="BR42" s="1">
        <v>45876</v>
      </c>
      <c r="BS42" t="s">
        <v>3388</v>
      </c>
      <c r="BT42">
        <v>0</v>
      </c>
    </row>
    <row r="43" spans="1:72" x14ac:dyDescent="0.25">
      <c r="A43" t="s">
        <v>72</v>
      </c>
      <c r="B43" t="s">
        <v>2453</v>
      </c>
      <c r="F43" t="s">
        <v>2454</v>
      </c>
      <c r="I43" t="s">
        <v>2455</v>
      </c>
      <c r="J43" t="s">
        <v>2300</v>
      </c>
      <c r="M43" t="s">
        <v>78</v>
      </c>
      <c r="N43" t="s">
        <v>79</v>
      </c>
      <c r="T43" t="s">
        <v>2456</v>
      </c>
      <c r="U43" t="s">
        <v>2457</v>
      </c>
      <c r="V43" t="s">
        <v>2458</v>
      </c>
      <c r="W43" t="s">
        <v>2459</v>
      </c>
      <c r="X43" t="s">
        <v>2460</v>
      </c>
      <c r="Y43" t="s">
        <v>2461</v>
      </c>
      <c r="Z43" t="s">
        <v>2462</v>
      </c>
      <c r="AG43">
        <v>45</v>
      </c>
      <c r="AH43">
        <v>3</v>
      </c>
      <c r="AI43">
        <v>3</v>
      </c>
      <c r="AJ43">
        <v>2</v>
      </c>
      <c r="AK43">
        <v>19</v>
      </c>
      <c r="AL43" t="s">
        <v>264</v>
      </c>
      <c r="AM43" t="s">
        <v>265</v>
      </c>
      <c r="AN43" t="s">
        <v>266</v>
      </c>
      <c r="AO43" t="s">
        <v>2309</v>
      </c>
      <c r="AP43" t="s">
        <v>2310</v>
      </c>
      <c r="AR43" t="s">
        <v>2311</v>
      </c>
      <c r="AS43" t="s">
        <v>2312</v>
      </c>
      <c r="AT43" t="s">
        <v>523</v>
      </c>
      <c r="AU43">
        <v>2023</v>
      </c>
      <c r="AV43">
        <v>147</v>
      </c>
      <c r="BD43">
        <v>106362</v>
      </c>
      <c r="BE43" t="s">
        <v>2463</v>
      </c>
      <c r="BF43">
        <v>0</v>
      </c>
      <c r="BH43" t="s">
        <v>1252</v>
      </c>
      <c r="BI43">
        <v>17</v>
      </c>
      <c r="BJ43" t="s">
        <v>506</v>
      </c>
      <c r="BK43" t="s">
        <v>208</v>
      </c>
      <c r="BL43" t="s">
        <v>155</v>
      </c>
      <c r="BM43" t="s">
        <v>2464</v>
      </c>
      <c r="BN43">
        <v>34815617</v>
      </c>
      <c r="BO43" t="s">
        <v>1174</v>
      </c>
      <c r="BR43" s="1">
        <v>45876</v>
      </c>
      <c r="BS43" t="s">
        <v>2465</v>
      </c>
      <c r="BT43">
        <v>0</v>
      </c>
    </row>
    <row r="44" spans="1:72" x14ac:dyDescent="0.25">
      <c r="A44" t="s">
        <v>72</v>
      </c>
      <c r="B44" t="s">
        <v>2237</v>
      </c>
      <c r="F44" t="s">
        <v>2238</v>
      </c>
      <c r="I44" t="s">
        <v>3019</v>
      </c>
      <c r="J44" t="s">
        <v>2240</v>
      </c>
      <c r="M44" t="s">
        <v>78</v>
      </c>
      <c r="N44" t="s">
        <v>79</v>
      </c>
      <c r="T44" t="s">
        <v>3020</v>
      </c>
      <c r="U44" t="s">
        <v>3021</v>
      </c>
      <c r="V44" t="s">
        <v>3022</v>
      </c>
      <c r="W44" t="s">
        <v>3023</v>
      </c>
      <c r="X44" t="s">
        <v>3024</v>
      </c>
      <c r="Y44" t="s">
        <v>3025</v>
      </c>
      <c r="Z44" t="s">
        <v>2246</v>
      </c>
      <c r="AB44" t="s">
        <v>2247</v>
      </c>
      <c r="AG44">
        <v>41</v>
      </c>
      <c r="AH44">
        <v>3</v>
      </c>
      <c r="AI44">
        <v>3</v>
      </c>
      <c r="AJ44">
        <v>0</v>
      </c>
      <c r="AK44">
        <v>6</v>
      </c>
      <c r="AL44" t="s">
        <v>170</v>
      </c>
      <c r="AM44" t="s">
        <v>646</v>
      </c>
      <c r="AN44" t="s">
        <v>647</v>
      </c>
      <c r="AO44" t="s">
        <v>2249</v>
      </c>
      <c r="AP44" t="s">
        <v>2250</v>
      </c>
      <c r="AR44" t="s">
        <v>2251</v>
      </c>
      <c r="AS44" t="s">
        <v>2252</v>
      </c>
      <c r="AT44" t="s">
        <v>1311</v>
      </c>
      <c r="AU44">
        <v>2023</v>
      </c>
      <c r="AV44">
        <v>31</v>
      </c>
      <c r="AW44">
        <v>2</v>
      </c>
      <c r="BB44">
        <v>220</v>
      </c>
      <c r="BC44">
        <v>236</v>
      </c>
      <c r="BE44" t="s">
        <v>3026</v>
      </c>
      <c r="BF44">
        <v>0</v>
      </c>
      <c r="BH44" t="s">
        <v>3016</v>
      </c>
      <c r="BI44">
        <v>17</v>
      </c>
      <c r="BJ44" t="s">
        <v>179</v>
      </c>
      <c r="BK44" t="s">
        <v>154</v>
      </c>
      <c r="BL44" t="s">
        <v>155</v>
      </c>
      <c r="BM44" t="s">
        <v>3027</v>
      </c>
      <c r="BO44" t="s">
        <v>2256</v>
      </c>
      <c r="BR44" s="1">
        <v>45876</v>
      </c>
      <c r="BS44" t="s">
        <v>3028</v>
      </c>
      <c r="BT44">
        <v>0</v>
      </c>
    </row>
    <row r="45" spans="1:72" x14ac:dyDescent="0.25">
      <c r="A45" t="s">
        <v>72</v>
      </c>
      <c r="B45" t="s">
        <v>2237</v>
      </c>
      <c r="F45" t="s">
        <v>2238</v>
      </c>
      <c r="I45" t="s">
        <v>2239</v>
      </c>
      <c r="J45" t="s">
        <v>2240</v>
      </c>
      <c r="M45" t="s">
        <v>78</v>
      </c>
      <c r="N45" t="s">
        <v>79</v>
      </c>
      <c r="T45" t="s">
        <v>2241</v>
      </c>
      <c r="V45" t="s">
        <v>2242</v>
      </c>
      <c r="W45" t="s">
        <v>2243</v>
      </c>
      <c r="X45" t="s">
        <v>2244</v>
      </c>
      <c r="Y45" t="s">
        <v>2245</v>
      </c>
      <c r="Z45" t="s">
        <v>2246</v>
      </c>
      <c r="AB45" t="s">
        <v>2247</v>
      </c>
      <c r="AG45">
        <v>32</v>
      </c>
      <c r="AH45">
        <v>3</v>
      </c>
      <c r="AI45">
        <v>3</v>
      </c>
      <c r="AJ45">
        <v>1</v>
      </c>
      <c r="AK45">
        <v>6</v>
      </c>
      <c r="AL45" t="s">
        <v>170</v>
      </c>
      <c r="AM45" t="s">
        <v>171</v>
      </c>
      <c r="AN45" t="s">
        <v>2248</v>
      </c>
      <c r="AO45" t="s">
        <v>2249</v>
      </c>
      <c r="AP45" t="s">
        <v>2250</v>
      </c>
      <c r="AR45" t="s">
        <v>2251</v>
      </c>
      <c r="AS45" t="s">
        <v>2252</v>
      </c>
      <c r="AT45" t="s">
        <v>2253</v>
      </c>
      <c r="AU45">
        <v>2023</v>
      </c>
      <c r="AV45">
        <v>31</v>
      </c>
      <c r="AW45">
        <v>5</v>
      </c>
      <c r="BB45">
        <v>607</v>
      </c>
      <c r="BC45">
        <v>629</v>
      </c>
      <c r="BE45" t="s">
        <v>2254</v>
      </c>
      <c r="BF45">
        <v>0</v>
      </c>
      <c r="BH45" t="s">
        <v>2199</v>
      </c>
      <c r="BI45">
        <v>23</v>
      </c>
      <c r="BJ45" t="s">
        <v>179</v>
      </c>
      <c r="BK45" t="s">
        <v>154</v>
      </c>
      <c r="BL45" t="s">
        <v>155</v>
      </c>
      <c r="BM45" t="s">
        <v>2255</v>
      </c>
      <c r="BO45" t="s">
        <v>2256</v>
      </c>
      <c r="BR45" s="1">
        <v>45876</v>
      </c>
      <c r="BS45" t="s">
        <v>2257</v>
      </c>
      <c r="BT45">
        <v>0</v>
      </c>
    </row>
    <row r="46" spans="1:72" x14ac:dyDescent="0.25">
      <c r="A46" t="s">
        <v>334</v>
      </c>
      <c r="B46" t="s">
        <v>2644</v>
      </c>
      <c r="E46" t="s">
        <v>1062</v>
      </c>
      <c r="F46" t="s">
        <v>2645</v>
      </c>
      <c r="I46" t="s">
        <v>2646</v>
      </c>
      <c r="J46" t="s">
        <v>2647</v>
      </c>
      <c r="M46" t="s">
        <v>78</v>
      </c>
      <c r="N46" t="s">
        <v>341</v>
      </c>
      <c r="O46" t="s">
        <v>2648</v>
      </c>
      <c r="P46" t="s">
        <v>2649</v>
      </c>
      <c r="Q46" t="s">
        <v>2650</v>
      </c>
      <c r="R46" t="s">
        <v>1094</v>
      </c>
      <c r="T46" t="s">
        <v>2651</v>
      </c>
      <c r="U46" t="s">
        <v>2652</v>
      </c>
      <c r="V46" t="s">
        <v>2653</v>
      </c>
      <c r="W46" t="s">
        <v>2654</v>
      </c>
      <c r="X46" t="s">
        <v>2655</v>
      </c>
      <c r="Y46" t="s">
        <v>2656</v>
      </c>
      <c r="Z46" t="s">
        <v>2657</v>
      </c>
      <c r="AB46" t="s">
        <v>2658</v>
      </c>
      <c r="AG46">
        <v>43</v>
      </c>
      <c r="AH46">
        <v>3</v>
      </c>
      <c r="AI46">
        <v>3</v>
      </c>
      <c r="AJ46">
        <v>0</v>
      </c>
      <c r="AK46">
        <v>1</v>
      </c>
      <c r="AL46" t="s">
        <v>1080</v>
      </c>
      <c r="AM46" t="s">
        <v>670</v>
      </c>
      <c r="AN46" t="s">
        <v>1081</v>
      </c>
      <c r="AQ46" t="s">
        <v>2659</v>
      </c>
      <c r="AU46">
        <v>2023</v>
      </c>
      <c r="BB46">
        <v>261</v>
      </c>
      <c r="BC46">
        <v>269</v>
      </c>
      <c r="BE46" t="s">
        <v>2660</v>
      </c>
      <c r="BF46">
        <v>0</v>
      </c>
      <c r="BI46">
        <v>9</v>
      </c>
      <c r="BJ46" t="s">
        <v>1106</v>
      </c>
      <c r="BK46" t="s">
        <v>1107</v>
      </c>
      <c r="BL46" t="s">
        <v>1108</v>
      </c>
      <c r="BM46" t="s">
        <v>2661</v>
      </c>
      <c r="BO46" t="s">
        <v>1174</v>
      </c>
      <c r="BR46" s="1">
        <v>45876</v>
      </c>
      <c r="BS46" t="s">
        <v>2662</v>
      </c>
      <c r="BT46">
        <v>0</v>
      </c>
    </row>
    <row r="47" spans="1:72" x14ac:dyDescent="0.25">
      <c r="A47" t="s">
        <v>72</v>
      </c>
      <c r="B47" t="s">
        <v>2900</v>
      </c>
      <c r="F47" t="s">
        <v>2901</v>
      </c>
      <c r="I47" t="s">
        <v>2902</v>
      </c>
      <c r="J47" t="s">
        <v>2903</v>
      </c>
      <c r="M47" t="s">
        <v>78</v>
      </c>
      <c r="N47" t="s">
        <v>79</v>
      </c>
      <c r="T47" t="s">
        <v>2904</v>
      </c>
      <c r="U47" t="s">
        <v>2905</v>
      </c>
      <c r="V47" t="s">
        <v>2906</v>
      </c>
      <c r="W47" t="s">
        <v>2907</v>
      </c>
      <c r="X47" t="s">
        <v>2908</v>
      </c>
      <c r="Y47" t="s">
        <v>2909</v>
      </c>
      <c r="Z47" t="s">
        <v>2910</v>
      </c>
      <c r="AB47" t="s">
        <v>2911</v>
      </c>
      <c r="AG47">
        <v>57</v>
      </c>
      <c r="AH47">
        <v>1</v>
      </c>
      <c r="AI47">
        <v>1</v>
      </c>
      <c r="AJ47">
        <v>3</v>
      </c>
      <c r="AK47">
        <v>11</v>
      </c>
      <c r="AL47" t="s">
        <v>2912</v>
      </c>
      <c r="AM47" t="s">
        <v>831</v>
      </c>
      <c r="AN47" t="s">
        <v>2913</v>
      </c>
      <c r="AO47" t="s">
        <v>2914</v>
      </c>
      <c r="AP47" t="s">
        <v>2915</v>
      </c>
      <c r="AR47" t="s">
        <v>2916</v>
      </c>
      <c r="AS47" t="s">
        <v>2917</v>
      </c>
      <c r="AT47" t="s">
        <v>478</v>
      </c>
      <c r="AU47">
        <v>2022</v>
      </c>
      <c r="AV47">
        <v>48</v>
      </c>
      <c r="AW47">
        <v>1</v>
      </c>
      <c r="BB47">
        <v>3</v>
      </c>
      <c r="BC47">
        <v>13</v>
      </c>
      <c r="BE47" t="s">
        <v>2918</v>
      </c>
      <c r="BF47">
        <v>0</v>
      </c>
      <c r="BI47">
        <v>11</v>
      </c>
      <c r="BJ47" t="s">
        <v>1685</v>
      </c>
      <c r="BK47" t="s">
        <v>154</v>
      </c>
      <c r="BL47" t="s">
        <v>155</v>
      </c>
      <c r="BM47" t="s">
        <v>2919</v>
      </c>
      <c r="BR47" s="1">
        <v>45876</v>
      </c>
      <c r="BS47" t="s">
        <v>2920</v>
      </c>
      <c r="BT47">
        <v>0</v>
      </c>
    </row>
    <row r="48" spans="1:72" x14ac:dyDescent="0.25">
      <c r="A48" t="s">
        <v>72</v>
      </c>
      <c r="B48" t="s">
        <v>2921</v>
      </c>
      <c r="F48" t="s">
        <v>2922</v>
      </c>
      <c r="I48" t="s">
        <v>2923</v>
      </c>
      <c r="J48" t="s">
        <v>215</v>
      </c>
      <c r="M48" t="s">
        <v>78</v>
      </c>
      <c r="N48" t="s">
        <v>79</v>
      </c>
      <c r="T48" t="s">
        <v>2924</v>
      </c>
      <c r="U48" t="s">
        <v>2925</v>
      </c>
      <c r="V48" t="s">
        <v>2926</v>
      </c>
      <c r="W48" t="s">
        <v>2927</v>
      </c>
      <c r="X48" t="s">
        <v>2928</v>
      </c>
      <c r="Y48" t="s">
        <v>2929</v>
      </c>
      <c r="Z48" t="s">
        <v>2930</v>
      </c>
      <c r="AA48" t="s">
        <v>2931</v>
      </c>
      <c r="AB48" t="s">
        <v>2932</v>
      </c>
      <c r="AC48" t="s">
        <v>2933</v>
      </c>
      <c r="AD48" t="s">
        <v>2934</v>
      </c>
      <c r="AE48" t="s">
        <v>2935</v>
      </c>
      <c r="AG48">
        <v>51</v>
      </c>
      <c r="AH48">
        <v>9</v>
      </c>
      <c r="AI48">
        <v>9</v>
      </c>
      <c r="AJ48">
        <v>2</v>
      </c>
      <c r="AK48">
        <v>23</v>
      </c>
      <c r="AL48" t="s">
        <v>225</v>
      </c>
      <c r="AM48" t="s">
        <v>226</v>
      </c>
      <c r="AN48" t="s">
        <v>474</v>
      </c>
      <c r="AP48" t="s">
        <v>228</v>
      </c>
      <c r="AR48" t="s">
        <v>229</v>
      </c>
      <c r="AS48" t="s">
        <v>230</v>
      </c>
      <c r="AT48" t="s">
        <v>478</v>
      </c>
      <c r="AU48">
        <v>2022</v>
      </c>
      <c r="AV48">
        <v>10</v>
      </c>
      <c r="AW48">
        <v>19</v>
      </c>
      <c r="BD48">
        <v>3632</v>
      </c>
      <c r="BE48" t="s">
        <v>2936</v>
      </c>
      <c r="BF48">
        <v>0</v>
      </c>
      <c r="BI48">
        <v>23</v>
      </c>
      <c r="BJ48" t="s">
        <v>230</v>
      </c>
      <c r="BK48" t="s">
        <v>101</v>
      </c>
      <c r="BL48" t="s">
        <v>230</v>
      </c>
      <c r="BM48" t="s">
        <v>2937</v>
      </c>
      <c r="BO48" t="s">
        <v>104</v>
      </c>
      <c r="BR48" s="1">
        <v>45876</v>
      </c>
      <c r="BS48" t="s">
        <v>2938</v>
      </c>
      <c r="BT48">
        <v>0</v>
      </c>
    </row>
    <row r="49" spans="1:72" x14ac:dyDescent="0.25">
      <c r="A49" t="s">
        <v>72</v>
      </c>
      <c r="B49" t="s">
        <v>2098</v>
      </c>
      <c r="F49" t="s">
        <v>2099</v>
      </c>
      <c r="I49" t="s">
        <v>2100</v>
      </c>
      <c r="J49" t="s">
        <v>2101</v>
      </c>
      <c r="M49" t="s">
        <v>78</v>
      </c>
      <c r="N49" t="s">
        <v>636</v>
      </c>
      <c r="T49" t="s">
        <v>2102</v>
      </c>
      <c r="U49" t="s">
        <v>2103</v>
      </c>
      <c r="V49" t="s">
        <v>2104</v>
      </c>
      <c r="W49" t="s">
        <v>2105</v>
      </c>
      <c r="X49" t="s">
        <v>2106</v>
      </c>
      <c r="Y49" t="s">
        <v>2107</v>
      </c>
      <c r="Z49" t="s">
        <v>2108</v>
      </c>
      <c r="AA49" t="s">
        <v>2109</v>
      </c>
      <c r="AB49" t="s">
        <v>2110</v>
      </c>
      <c r="AC49" t="s">
        <v>2111</v>
      </c>
      <c r="AD49" t="s">
        <v>2112</v>
      </c>
      <c r="AE49" t="s">
        <v>2113</v>
      </c>
      <c r="AG49">
        <v>56</v>
      </c>
      <c r="AH49">
        <v>6</v>
      </c>
      <c r="AI49">
        <v>6</v>
      </c>
      <c r="AJ49">
        <v>6</v>
      </c>
      <c r="AK49">
        <v>42</v>
      </c>
      <c r="AL49" t="s">
        <v>119</v>
      </c>
      <c r="AM49" t="s">
        <v>670</v>
      </c>
      <c r="AN49" t="s">
        <v>1655</v>
      </c>
      <c r="AO49" t="s">
        <v>2114</v>
      </c>
      <c r="AP49" t="s">
        <v>2115</v>
      </c>
      <c r="AR49" t="s">
        <v>2116</v>
      </c>
      <c r="AS49" t="s">
        <v>2117</v>
      </c>
      <c r="AT49" t="s">
        <v>2118</v>
      </c>
      <c r="AU49">
        <v>2023</v>
      </c>
      <c r="BE49" t="s">
        <v>2119</v>
      </c>
      <c r="BF49">
        <v>0</v>
      </c>
      <c r="BH49" t="s">
        <v>564</v>
      </c>
      <c r="BI49">
        <v>16</v>
      </c>
      <c r="BJ49" t="s">
        <v>331</v>
      </c>
      <c r="BK49" t="s">
        <v>101</v>
      </c>
      <c r="BL49" t="s">
        <v>250</v>
      </c>
      <c r="BM49" t="s">
        <v>2120</v>
      </c>
      <c r="BR49" s="1">
        <v>45876</v>
      </c>
      <c r="BS49" t="s">
        <v>2121</v>
      </c>
      <c r="BT49">
        <v>0</v>
      </c>
    </row>
    <row r="50" spans="1:72" x14ac:dyDescent="0.25">
      <c r="A50" t="s">
        <v>72</v>
      </c>
      <c r="B50" t="s">
        <v>1702</v>
      </c>
      <c r="F50" t="s">
        <v>1703</v>
      </c>
      <c r="I50" t="s">
        <v>1704</v>
      </c>
      <c r="J50" t="s">
        <v>215</v>
      </c>
      <c r="M50" t="s">
        <v>78</v>
      </c>
      <c r="N50" t="s">
        <v>79</v>
      </c>
      <c r="T50" t="s">
        <v>1705</v>
      </c>
      <c r="U50" t="s">
        <v>1706</v>
      </c>
      <c r="V50" t="s">
        <v>1707</v>
      </c>
      <c r="W50" t="s">
        <v>1708</v>
      </c>
      <c r="X50" t="s">
        <v>1709</v>
      </c>
      <c r="Y50" t="s">
        <v>1710</v>
      </c>
      <c r="Z50" t="s">
        <v>1711</v>
      </c>
      <c r="AA50" t="s">
        <v>1712</v>
      </c>
      <c r="AB50" t="s">
        <v>1713</v>
      </c>
      <c r="AC50" t="s">
        <v>1714</v>
      </c>
      <c r="AD50" t="s">
        <v>1714</v>
      </c>
      <c r="AE50" t="s">
        <v>224</v>
      </c>
      <c r="AG50">
        <v>66</v>
      </c>
      <c r="AH50">
        <v>1</v>
      </c>
      <c r="AI50">
        <v>1</v>
      </c>
      <c r="AJ50">
        <v>0</v>
      </c>
      <c r="AK50">
        <v>2</v>
      </c>
      <c r="AL50" t="s">
        <v>225</v>
      </c>
      <c r="AM50" t="s">
        <v>226</v>
      </c>
      <c r="AN50" t="s">
        <v>227</v>
      </c>
      <c r="AP50" t="s">
        <v>228</v>
      </c>
      <c r="AR50" t="s">
        <v>229</v>
      </c>
      <c r="AS50" t="s">
        <v>230</v>
      </c>
      <c r="AT50" t="s">
        <v>523</v>
      </c>
      <c r="AU50">
        <v>2024</v>
      </c>
      <c r="AV50">
        <v>12</v>
      </c>
      <c r="AW50">
        <v>3</v>
      </c>
      <c r="BD50">
        <v>485</v>
      </c>
      <c r="BE50" t="s">
        <v>1715</v>
      </c>
      <c r="BF50">
        <v>0</v>
      </c>
      <c r="BI50">
        <v>20</v>
      </c>
      <c r="BJ50" t="s">
        <v>230</v>
      </c>
      <c r="BK50" t="s">
        <v>101</v>
      </c>
      <c r="BL50" t="s">
        <v>230</v>
      </c>
      <c r="BM50" t="s">
        <v>1716</v>
      </c>
      <c r="BO50" t="s">
        <v>104</v>
      </c>
      <c r="BR50" s="1">
        <v>45876</v>
      </c>
      <c r="BS50" t="s">
        <v>1717</v>
      </c>
      <c r="BT50">
        <v>0</v>
      </c>
    </row>
    <row r="51" spans="1:72" x14ac:dyDescent="0.25">
      <c r="A51" t="s">
        <v>72</v>
      </c>
      <c r="B51" t="s">
        <v>3860</v>
      </c>
      <c r="F51" t="s">
        <v>3861</v>
      </c>
      <c r="I51" t="s">
        <v>3862</v>
      </c>
      <c r="J51" t="s">
        <v>3863</v>
      </c>
      <c r="M51" t="s">
        <v>78</v>
      </c>
      <c r="N51" t="s">
        <v>79</v>
      </c>
      <c r="T51" t="s">
        <v>3864</v>
      </c>
      <c r="U51" t="s">
        <v>3865</v>
      </c>
      <c r="V51" t="s">
        <v>3866</v>
      </c>
      <c r="W51" t="s">
        <v>3867</v>
      </c>
      <c r="X51" t="s">
        <v>3868</v>
      </c>
      <c r="Y51" t="s">
        <v>3869</v>
      </c>
      <c r="Z51" t="s">
        <v>3870</v>
      </c>
      <c r="AA51" t="s">
        <v>3871</v>
      </c>
      <c r="AB51" t="s">
        <v>3872</v>
      </c>
      <c r="AG51">
        <v>36</v>
      </c>
      <c r="AH51">
        <v>36</v>
      </c>
      <c r="AI51">
        <v>39</v>
      </c>
      <c r="AJ51">
        <v>2</v>
      </c>
      <c r="AK51">
        <v>44</v>
      </c>
      <c r="AL51" t="s">
        <v>807</v>
      </c>
      <c r="AM51" t="s">
        <v>808</v>
      </c>
      <c r="AN51" t="s">
        <v>809</v>
      </c>
      <c r="AO51" t="s">
        <v>3873</v>
      </c>
      <c r="AP51" t="s">
        <v>3874</v>
      </c>
      <c r="AR51" t="s">
        <v>3875</v>
      </c>
      <c r="AS51" t="s">
        <v>3876</v>
      </c>
      <c r="AT51" t="s">
        <v>948</v>
      </c>
      <c r="AU51">
        <v>2015</v>
      </c>
      <c r="AV51">
        <v>11</v>
      </c>
      <c r="AW51">
        <v>2</v>
      </c>
      <c r="BB51">
        <v>467</v>
      </c>
      <c r="BC51">
        <v>475</v>
      </c>
      <c r="BE51" t="s">
        <v>3877</v>
      </c>
      <c r="BF51">
        <v>0</v>
      </c>
      <c r="BI51">
        <v>9</v>
      </c>
      <c r="BJ51" t="s">
        <v>3878</v>
      </c>
      <c r="BK51" t="s">
        <v>130</v>
      </c>
      <c r="BL51" t="s">
        <v>3879</v>
      </c>
      <c r="BM51" t="s">
        <v>3880</v>
      </c>
      <c r="BR51" s="1">
        <v>45876</v>
      </c>
      <c r="BS51" t="s">
        <v>3881</v>
      </c>
      <c r="BT51">
        <v>0</v>
      </c>
    </row>
    <row r="52" spans="1:72" x14ac:dyDescent="0.25">
      <c r="A52" t="s">
        <v>334</v>
      </c>
      <c r="B52" t="s">
        <v>3551</v>
      </c>
      <c r="E52" t="s">
        <v>1062</v>
      </c>
      <c r="F52" t="s">
        <v>3552</v>
      </c>
      <c r="I52" t="s">
        <v>3553</v>
      </c>
      <c r="J52" t="s">
        <v>3554</v>
      </c>
      <c r="M52" t="s">
        <v>78</v>
      </c>
      <c r="N52" t="s">
        <v>341</v>
      </c>
      <c r="O52" t="s">
        <v>3555</v>
      </c>
      <c r="P52" t="s">
        <v>3556</v>
      </c>
      <c r="Q52" t="s">
        <v>3557</v>
      </c>
      <c r="T52" t="s">
        <v>3558</v>
      </c>
      <c r="V52" t="s">
        <v>3559</v>
      </c>
      <c r="W52" t="s">
        <v>3560</v>
      </c>
      <c r="X52" t="s">
        <v>3561</v>
      </c>
      <c r="Y52" t="s">
        <v>3562</v>
      </c>
      <c r="Z52" t="s">
        <v>3563</v>
      </c>
      <c r="AG52">
        <v>10</v>
      </c>
      <c r="AH52">
        <v>0</v>
      </c>
      <c r="AI52">
        <v>0</v>
      </c>
      <c r="AJ52">
        <v>3</v>
      </c>
      <c r="AK52">
        <v>11</v>
      </c>
      <c r="AL52" t="s">
        <v>1080</v>
      </c>
      <c r="AM52" t="s">
        <v>670</v>
      </c>
      <c r="AN52" t="s">
        <v>1081</v>
      </c>
      <c r="AQ52" t="s">
        <v>3564</v>
      </c>
      <c r="AU52">
        <v>2022</v>
      </c>
      <c r="BB52">
        <v>24</v>
      </c>
      <c r="BC52">
        <v>29</v>
      </c>
      <c r="BE52" t="s">
        <v>3565</v>
      </c>
      <c r="BF52">
        <v>0</v>
      </c>
      <c r="BI52">
        <v>6</v>
      </c>
      <c r="BJ52" t="s">
        <v>3566</v>
      </c>
      <c r="BK52" t="s">
        <v>359</v>
      </c>
      <c r="BL52" t="s">
        <v>250</v>
      </c>
      <c r="BM52" t="s">
        <v>3567</v>
      </c>
      <c r="BR52" s="1">
        <v>45876</v>
      </c>
      <c r="BS52" t="s">
        <v>3568</v>
      </c>
      <c r="BT52">
        <v>0</v>
      </c>
    </row>
    <row r="53" spans="1:72" x14ac:dyDescent="0.25">
      <c r="A53" t="s">
        <v>334</v>
      </c>
      <c r="B53" t="s">
        <v>3569</v>
      </c>
      <c r="E53" t="s">
        <v>1062</v>
      </c>
      <c r="F53" t="s">
        <v>3570</v>
      </c>
      <c r="I53" t="s">
        <v>3571</v>
      </c>
      <c r="J53" t="s">
        <v>1065</v>
      </c>
      <c r="M53" t="s">
        <v>78</v>
      </c>
      <c r="N53" t="s">
        <v>341</v>
      </c>
      <c r="O53" t="s">
        <v>1066</v>
      </c>
      <c r="P53" t="s">
        <v>1067</v>
      </c>
      <c r="Q53" t="s">
        <v>1068</v>
      </c>
      <c r="R53" t="s">
        <v>1069</v>
      </c>
      <c r="T53" t="s">
        <v>3572</v>
      </c>
      <c r="U53" t="s">
        <v>3573</v>
      </c>
      <c r="V53" t="s">
        <v>3574</v>
      </c>
      <c r="W53" t="s">
        <v>3575</v>
      </c>
      <c r="X53" t="s">
        <v>3576</v>
      </c>
      <c r="Y53" t="s">
        <v>3577</v>
      </c>
      <c r="Z53" t="s">
        <v>3578</v>
      </c>
      <c r="AA53" t="s">
        <v>3579</v>
      </c>
      <c r="AG53">
        <v>51</v>
      </c>
      <c r="AH53">
        <v>4</v>
      </c>
      <c r="AI53">
        <v>5</v>
      </c>
      <c r="AJ53">
        <v>0</v>
      </c>
      <c r="AK53">
        <v>4</v>
      </c>
      <c r="AL53" t="s">
        <v>1080</v>
      </c>
      <c r="AM53" t="s">
        <v>670</v>
      </c>
      <c r="AN53" t="s">
        <v>1081</v>
      </c>
      <c r="AQ53" t="s">
        <v>1082</v>
      </c>
      <c r="AU53">
        <v>2022</v>
      </c>
      <c r="BB53">
        <v>406</v>
      </c>
      <c r="BC53">
        <v>415</v>
      </c>
      <c r="BE53" t="s">
        <v>3580</v>
      </c>
      <c r="BF53">
        <v>0</v>
      </c>
      <c r="BI53">
        <v>10</v>
      </c>
      <c r="BJ53" t="s">
        <v>1084</v>
      </c>
      <c r="BK53" t="s">
        <v>359</v>
      </c>
      <c r="BL53" t="s">
        <v>250</v>
      </c>
      <c r="BM53" t="s">
        <v>1085</v>
      </c>
      <c r="BR53" s="1">
        <v>45876</v>
      </c>
      <c r="BS53" t="s">
        <v>3581</v>
      </c>
      <c r="BT53">
        <v>0</v>
      </c>
    </row>
    <row r="54" spans="1:72" x14ac:dyDescent="0.25">
      <c r="A54" t="s">
        <v>72</v>
      </c>
      <c r="B54" t="s">
        <v>3254</v>
      </c>
      <c r="F54" t="s">
        <v>3255</v>
      </c>
      <c r="I54" t="s">
        <v>3256</v>
      </c>
      <c r="J54" t="s">
        <v>434</v>
      </c>
      <c r="M54" t="s">
        <v>78</v>
      </c>
      <c r="N54" t="s">
        <v>79</v>
      </c>
      <c r="T54" t="s">
        <v>3257</v>
      </c>
      <c r="U54" t="s">
        <v>3258</v>
      </c>
      <c r="V54" t="s">
        <v>3259</v>
      </c>
      <c r="W54" t="s">
        <v>3260</v>
      </c>
      <c r="Y54" t="s">
        <v>3261</v>
      </c>
      <c r="Z54" t="s">
        <v>3262</v>
      </c>
      <c r="AA54" t="s">
        <v>3263</v>
      </c>
      <c r="AG54">
        <v>18</v>
      </c>
      <c r="AH54">
        <v>3</v>
      </c>
      <c r="AI54">
        <v>3</v>
      </c>
      <c r="AJ54">
        <v>2</v>
      </c>
      <c r="AK54">
        <v>18</v>
      </c>
      <c r="AL54" t="s">
        <v>443</v>
      </c>
      <c r="AM54" t="s">
        <v>444</v>
      </c>
      <c r="AN54" t="s">
        <v>445</v>
      </c>
      <c r="AO54" t="s">
        <v>446</v>
      </c>
      <c r="AP54" t="s">
        <v>447</v>
      </c>
      <c r="AR54" t="s">
        <v>448</v>
      </c>
      <c r="AS54" t="s">
        <v>449</v>
      </c>
      <c r="AT54" t="s">
        <v>3250</v>
      </c>
      <c r="AU54">
        <v>2022</v>
      </c>
      <c r="AV54">
        <v>202</v>
      </c>
      <c r="BD54">
        <v>117279</v>
      </c>
      <c r="BE54" t="s">
        <v>3264</v>
      </c>
      <c r="BF54">
        <v>0</v>
      </c>
      <c r="BH54" t="s">
        <v>3186</v>
      </c>
      <c r="BI54">
        <v>6</v>
      </c>
      <c r="BJ54" t="s">
        <v>454</v>
      </c>
      <c r="BK54" t="s">
        <v>101</v>
      </c>
      <c r="BL54" t="s">
        <v>455</v>
      </c>
      <c r="BM54" t="s">
        <v>3265</v>
      </c>
      <c r="BR54" s="1">
        <v>45876</v>
      </c>
      <c r="BS54" t="s">
        <v>3266</v>
      </c>
      <c r="BT54">
        <v>0</v>
      </c>
    </row>
    <row r="55" spans="1:72" x14ac:dyDescent="0.25">
      <c r="A55" t="s">
        <v>72</v>
      </c>
      <c r="B55" t="s">
        <v>3212</v>
      </c>
      <c r="F55" t="s">
        <v>3213</v>
      </c>
      <c r="I55" t="s">
        <v>3214</v>
      </c>
      <c r="J55" t="s">
        <v>3215</v>
      </c>
      <c r="M55" t="s">
        <v>78</v>
      </c>
      <c r="N55" t="s">
        <v>319</v>
      </c>
      <c r="T55" t="s">
        <v>3216</v>
      </c>
      <c r="U55" t="s">
        <v>3217</v>
      </c>
      <c r="V55" t="s">
        <v>3218</v>
      </c>
      <c r="W55" t="s">
        <v>3219</v>
      </c>
      <c r="X55" t="s">
        <v>3220</v>
      </c>
      <c r="Y55" t="s">
        <v>3221</v>
      </c>
      <c r="Z55" t="s">
        <v>3222</v>
      </c>
      <c r="AB55" t="s">
        <v>3223</v>
      </c>
      <c r="AC55" t="s">
        <v>3224</v>
      </c>
      <c r="AD55" t="s">
        <v>3225</v>
      </c>
      <c r="AE55" t="s">
        <v>3226</v>
      </c>
      <c r="AG55">
        <v>173</v>
      </c>
      <c r="AH55">
        <v>10</v>
      </c>
      <c r="AI55">
        <v>10</v>
      </c>
      <c r="AJ55">
        <v>5</v>
      </c>
      <c r="AK55">
        <v>47</v>
      </c>
      <c r="AL55" t="s">
        <v>119</v>
      </c>
      <c r="AM55" t="s">
        <v>670</v>
      </c>
      <c r="AN55" t="s">
        <v>1655</v>
      </c>
      <c r="AO55" t="s">
        <v>3227</v>
      </c>
      <c r="AP55" t="s">
        <v>3228</v>
      </c>
      <c r="AR55" t="s">
        <v>3229</v>
      </c>
      <c r="AS55" t="s">
        <v>3230</v>
      </c>
      <c r="AT55" t="s">
        <v>927</v>
      </c>
      <c r="AU55">
        <v>2023</v>
      </c>
      <c r="AV55">
        <v>85</v>
      </c>
      <c r="AW55" t="s">
        <v>3231</v>
      </c>
      <c r="AY55">
        <v>1</v>
      </c>
      <c r="AZ55" t="s">
        <v>150</v>
      </c>
      <c r="BB55">
        <v>1</v>
      </c>
      <c r="BC55">
        <v>48</v>
      </c>
      <c r="BE55" t="s">
        <v>3232</v>
      </c>
      <c r="BF55">
        <v>0</v>
      </c>
      <c r="BH55" t="s">
        <v>3186</v>
      </c>
      <c r="BI55">
        <v>48</v>
      </c>
      <c r="BJ55" t="s">
        <v>1639</v>
      </c>
      <c r="BK55" t="s">
        <v>154</v>
      </c>
      <c r="BL55" t="s">
        <v>230</v>
      </c>
      <c r="BM55" t="s">
        <v>3233</v>
      </c>
      <c r="BR55" s="1">
        <v>45876</v>
      </c>
      <c r="BS55" t="s">
        <v>3234</v>
      </c>
      <c r="BT55">
        <v>0</v>
      </c>
    </row>
    <row r="56" spans="1:72" x14ac:dyDescent="0.25">
      <c r="A56" t="s">
        <v>72</v>
      </c>
      <c r="B56" t="s">
        <v>3235</v>
      </c>
      <c r="F56" t="s">
        <v>3236</v>
      </c>
      <c r="I56" t="s">
        <v>3237</v>
      </c>
      <c r="J56" t="s">
        <v>434</v>
      </c>
      <c r="M56" t="s">
        <v>78</v>
      </c>
      <c r="N56" t="s">
        <v>79</v>
      </c>
      <c r="T56" t="s">
        <v>3238</v>
      </c>
      <c r="U56" t="s">
        <v>3239</v>
      </c>
      <c r="V56" t="s">
        <v>3240</v>
      </c>
      <c r="W56" t="s">
        <v>3241</v>
      </c>
      <c r="X56" t="s">
        <v>3242</v>
      </c>
      <c r="Y56" t="s">
        <v>3243</v>
      </c>
      <c r="Z56" t="s">
        <v>3244</v>
      </c>
      <c r="AA56" t="s">
        <v>3245</v>
      </c>
      <c r="AB56" t="s">
        <v>3246</v>
      </c>
      <c r="AC56" t="s">
        <v>3247</v>
      </c>
      <c r="AD56" t="s">
        <v>3248</v>
      </c>
      <c r="AE56" t="s">
        <v>3249</v>
      </c>
      <c r="AG56">
        <v>53</v>
      </c>
      <c r="AH56">
        <v>14</v>
      </c>
      <c r="AI56">
        <v>14</v>
      </c>
      <c r="AJ56">
        <v>4</v>
      </c>
      <c r="AK56">
        <v>45</v>
      </c>
      <c r="AL56" t="s">
        <v>443</v>
      </c>
      <c r="AM56" t="s">
        <v>444</v>
      </c>
      <c r="AN56" t="s">
        <v>445</v>
      </c>
      <c r="AO56" t="s">
        <v>446</v>
      </c>
      <c r="AP56" t="s">
        <v>447</v>
      </c>
      <c r="AR56" t="s">
        <v>448</v>
      </c>
      <c r="AS56" t="s">
        <v>449</v>
      </c>
      <c r="AT56" t="s">
        <v>3250</v>
      </c>
      <c r="AU56">
        <v>2022</v>
      </c>
      <c r="AV56">
        <v>202</v>
      </c>
      <c r="BD56">
        <v>117259</v>
      </c>
      <c r="BE56" t="s">
        <v>3251</v>
      </c>
      <c r="BF56">
        <v>0</v>
      </c>
      <c r="BH56" t="s">
        <v>3186</v>
      </c>
      <c r="BI56">
        <v>13</v>
      </c>
      <c r="BJ56" t="s">
        <v>454</v>
      </c>
      <c r="BK56" t="s">
        <v>101</v>
      </c>
      <c r="BL56" t="s">
        <v>455</v>
      </c>
      <c r="BM56" t="s">
        <v>3252</v>
      </c>
      <c r="BR56" s="1">
        <v>45876</v>
      </c>
      <c r="BS56" t="s">
        <v>3253</v>
      </c>
      <c r="BT56">
        <v>0</v>
      </c>
    </row>
    <row r="57" spans="1:72" x14ac:dyDescent="0.25">
      <c r="A57" t="s">
        <v>72</v>
      </c>
      <c r="B57" t="s">
        <v>2371</v>
      </c>
      <c r="F57" t="s">
        <v>2372</v>
      </c>
      <c r="I57" t="s">
        <v>2373</v>
      </c>
      <c r="J57" t="s">
        <v>2374</v>
      </c>
      <c r="M57" t="s">
        <v>78</v>
      </c>
      <c r="N57" t="s">
        <v>79</v>
      </c>
      <c r="T57" t="s">
        <v>2375</v>
      </c>
      <c r="U57" t="s">
        <v>2376</v>
      </c>
      <c r="V57" t="s">
        <v>2377</v>
      </c>
      <c r="W57" t="s">
        <v>2378</v>
      </c>
      <c r="X57" t="s">
        <v>2379</v>
      </c>
      <c r="Y57" t="s">
        <v>2380</v>
      </c>
      <c r="Z57" t="s">
        <v>2381</v>
      </c>
      <c r="AA57" t="s">
        <v>2382</v>
      </c>
      <c r="AC57" t="s">
        <v>2383</v>
      </c>
      <c r="AD57" t="s">
        <v>2384</v>
      </c>
      <c r="AE57" t="s">
        <v>2385</v>
      </c>
      <c r="AG57">
        <v>88</v>
      </c>
      <c r="AH57">
        <v>4</v>
      </c>
      <c r="AI57">
        <v>4</v>
      </c>
      <c r="AJ57">
        <v>3</v>
      </c>
      <c r="AK57">
        <v>34</v>
      </c>
      <c r="AL57" t="s">
        <v>198</v>
      </c>
      <c r="AM57" t="s">
        <v>199</v>
      </c>
      <c r="AN57" t="s">
        <v>200</v>
      </c>
      <c r="AO57" t="s">
        <v>2386</v>
      </c>
      <c r="AP57" t="s">
        <v>2387</v>
      </c>
      <c r="AR57" t="s">
        <v>2388</v>
      </c>
      <c r="AS57" t="s">
        <v>2389</v>
      </c>
      <c r="AT57" t="s">
        <v>948</v>
      </c>
      <c r="AU57">
        <v>2023</v>
      </c>
      <c r="AV57">
        <v>132</v>
      </c>
      <c r="BD57">
        <v>102811</v>
      </c>
      <c r="BE57" t="s">
        <v>2390</v>
      </c>
      <c r="BF57">
        <v>0</v>
      </c>
      <c r="BH57" t="s">
        <v>2391</v>
      </c>
      <c r="BI57">
        <v>24</v>
      </c>
      <c r="BJ57" t="s">
        <v>179</v>
      </c>
      <c r="BK57" t="s">
        <v>208</v>
      </c>
      <c r="BL57" t="s">
        <v>155</v>
      </c>
      <c r="BM57" t="s">
        <v>2392</v>
      </c>
      <c r="BO57" t="s">
        <v>2096</v>
      </c>
      <c r="BR57" s="1">
        <v>45876</v>
      </c>
      <c r="BS57" t="s">
        <v>2393</v>
      </c>
      <c r="BT57">
        <v>0</v>
      </c>
    </row>
    <row r="58" spans="1:72" x14ac:dyDescent="0.25">
      <c r="A58" t="s">
        <v>72</v>
      </c>
      <c r="B58" t="s">
        <v>2316</v>
      </c>
      <c r="F58" t="s">
        <v>2317</v>
      </c>
      <c r="I58" t="s">
        <v>2318</v>
      </c>
      <c r="J58" t="s">
        <v>2319</v>
      </c>
      <c r="M58" t="s">
        <v>78</v>
      </c>
      <c r="N58" t="s">
        <v>79</v>
      </c>
      <c r="T58" t="s">
        <v>2320</v>
      </c>
      <c r="U58" t="s">
        <v>2321</v>
      </c>
      <c r="V58" t="s">
        <v>2322</v>
      </c>
      <c r="W58" t="s">
        <v>2323</v>
      </c>
      <c r="X58" t="s">
        <v>1988</v>
      </c>
      <c r="Y58" t="s">
        <v>1989</v>
      </c>
      <c r="Z58" t="s">
        <v>2324</v>
      </c>
      <c r="AB58" t="s">
        <v>2325</v>
      </c>
      <c r="AG58">
        <v>64</v>
      </c>
      <c r="AH58">
        <v>5</v>
      </c>
      <c r="AI58">
        <v>5</v>
      </c>
      <c r="AJ58">
        <v>2</v>
      </c>
      <c r="AK58">
        <v>18</v>
      </c>
      <c r="AL58" t="s">
        <v>264</v>
      </c>
      <c r="AM58" t="s">
        <v>265</v>
      </c>
      <c r="AN58" t="s">
        <v>266</v>
      </c>
      <c r="AO58" t="s">
        <v>2326</v>
      </c>
      <c r="AP58" t="s">
        <v>2327</v>
      </c>
      <c r="AR58" t="s">
        <v>2328</v>
      </c>
      <c r="AS58" t="s">
        <v>2329</v>
      </c>
      <c r="AT58" t="s">
        <v>927</v>
      </c>
      <c r="AU58">
        <v>2023</v>
      </c>
      <c r="AV58">
        <v>56</v>
      </c>
      <c r="BD58">
        <v>100825</v>
      </c>
      <c r="BE58" t="s">
        <v>2330</v>
      </c>
      <c r="BF58">
        <v>0</v>
      </c>
      <c r="BH58" t="s">
        <v>654</v>
      </c>
      <c r="BI58">
        <v>24</v>
      </c>
      <c r="BJ58" t="s">
        <v>179</v>
      </c>
      <c r="BK58" t="s">
        <v>208</v>
      </c>
      <c r="BL58" t="s">
        <v>155</v>
      </c>
      <c r="BM58" t="s">
        <v>2331</v>
      </c>
      <c r="BR58" s="1">
        <v>45876</v>
      </c>
      <c r="BS58" t="s">
        <v>2332</v>
      </c>
      <c r="BT58">
        <v>0</v>
      </c>
    </row>
    <row r="59" spans="1:72" x14ac:dyDescent="0.25">
      <c r="A59" t="s">
        <v>72</v>
      </c>
      <c r="B59" t="s">
        <v>3428</v>
      </c>
      <c r="F59" t="s">
        <v>3429</v>
      </c>
      <c r="I59" t="s">
        <v>3430</v>
      </c>
      <c r="J59" t="s">
        <v>3392</v>
      </c>
      <c r="M59" t="s">
        <v>78</v>
      </c>
      <c r="N59" t="s">
        <v>79</v>
      </c>
      <c r="T59" t="s">
        <v>3431</v>
      </c>
      <c r="U59" t="s">
        <v>3432</v>
      </c>
      <c r="V59" t="s">
        <v>3433</v>
      </c>
      <c r="W59" t="s">
        <v>3434</v>
      </c>
      <c r="X59" t="s">
        <v>3435</v>
      </c>
      <c r="Y59" t="s">
        <v>3436</v>
      </c>
      <c r="AA59" t="s">
        <v>3437</v>
      </c>
      <c r="AB59" t="s">
        <v>3438</v>
      </c>
      <c r="AG59">
        <v>48</v>
      </c>
      <c r="AH59">
        <v>0</v>
      </c>
      <c r="AI59">
        <v>0</v>
      </c>
      <c r="AJ59">
        <v>1</v>
      </c>
      <c r="AK59">
        <v>5</v>
      </c>
      <c r="AL59" t="s">
        <v>3398</v>
      </c>
      <c r="AM59" t="s">
        <v>3399</v>
      </c>
      <c r="AN59" t="s">
        <v>3400</v>
      </c>
      <c r="AO59" t="s">
        <v>3401</v>
      </c>
      <c r="AP59" t="s">
        <v>3402</v>
      </c>
      <c r="AR59" t="s">
        <v>3403</v>
      </c>
      <c r="AS59" t="s">
        <v>3404</v>
      </c>
      <c r="AT59" t="s">
        <v>523</v>
      </c>
      <c r="AU59">
        <v>2022</v>
      </c>
      <c r="AV59">
        <v>13</v>
      </c>
      <c r="AW59">
        <v>2</v>
      </c>
      <c r="BB59">
        <v>505</v>
      </c>
      <c r="BC59">
        <v>519</v>
      </c>
      <c r="BE59" t="s">
        <v>4098</v>
      </c>
      <c r="BI59">
        <v>15</v>
      </c>
      <c r="BJ59" t="s">
        <v>788</v>
      </c>
      <c r="BK59" t="s">
        <v>154</v>
      </c>
      <c r="BL59" t="s">
        <v>250</v>
      </c>
      <c r="BM59" t="s">
        <v>3439</v>
      </c>
      <c r="BR59" s="1">
        <v>45876</v>
      </c>
      <c r="BS59" t="s">
        <v>3440</v>
      </c>
      <c r="BT59">
        <v>0</v>
      </c>
    </row>
    <row r="60" spans="1:72" x14ac:dyDescent="0.25">
      <c r="A60" t="s">
        <v>72</v>
      </c>
      <c r="B60" t="s">
        <v>2968</v>
      </c>
      <c r="F60" t="s">
        <v>2969</v>
      </c>
      <c r="I60" t="s">
        <v>2970</v>
      </c>
      <c r="J60" t="s">
        <v>2971</v>
      </c>
      <c r="M60" t="s">
        <v>78</v>
      </c>
      <c r="N60" t="s">
        <v>79</v>
      </c>
      <c r="T60" t="s">
        <v>2972</v>
      </c>
      <c r="V60" t="s">
        <v>2973</v>
      </c>
      <c r="W60" t="s">
        <v>2974</v>
      </c>
      <c r="X60" t="s">
        <v>2975</v>
      </c>
      <c r="Y60" t="s">
        <v>2976</v>
      </c>
      <c r="Z60" t="s">
        <v>2977</v>
      </c>
      <c r="AB60" t="s">
        <v>2978</v>
      </c>
      <c r="AG60">
        <v>33</v>
      </c>
      <c r="AH60">
        <v>6</v>
      </c>
      <c r="AI60">
        <v>7</v>
      </c>
      <c r="AJ60">
        <v>0</v>
      </c>
      <c r="AK60">
        <v>10</v>
      </c>
      <c r="AL60" t="s">
        <v>225</v>
      </c>
      <c r="AM60" t="s">
        <v>226</v>
      </c>
      <c r="AN60" t="s">
        <v>227</v>
      </c>
      <c r="AO60" t="s">
        <v>2979</v>
      </c>
      <c r="AR60" t="s">
        <v>2971</v>
      </c>
      <c r="AS60" t="s">
        <v>2980</v>
      </c>
      <c r="AT60" t="s">
        <v>204</v>
      </c>
      <c r="AU60">
        <v>2022</v>
      </c>
      <c r="AV60">
        <v>14</v>
      </c>
      <c r="AW60">
        <v>9</v>
      </c>
      <c r="BD60">
        <v>251</v>
      </c>
      <c r="BE60" t="s">
        <v>2981</v>
      </c>
      <c r="BF60">
        <v>0</v>
      </c>
      <c r="BI60">
        <v>19</v>
      </c>
      <c r="BJ60" t="s">
        <v>1084</v>
      </c>
      <c r="BK60" t="s">
        <v>154</v>
      </c>
      <c r="BL60" t="s">
        <v>250</v>
      </c>
      <c r="BM60" t="s">
        <v>2982</v>
      </c>
      <c r="BO60" t="s">
        <v>104</v>
      </c>
      <c r="BR60" s="1">
        <v>45876</v>
      </c>
      <c r="BS60" t="s">
        <v>2983</v>
      </c>
      <c r="BT60">
        <v>0</v>
      </c>
    </row>
    <row r="61" spans="1:72" x14ac:dyDescent="0.25">
      <c r="A61" t="s">
        <v>72</v>
      </c>
      <c r="B61" t="s">
        <v>3582</v>
      </c>
      <c r="F61" t="s">
        <v>3583</v>
      </c>
      <c r="I61" t="s">
        <v>3584</v>
      </c>
      <c r="J61" t="s">
        <v>1790</v>
      </c>
      <c r="M61" t="s">
        <v>78</v>
      </c>
      <c r="N61" t="s">
        <v>79</v>
      </c>
      <c r="T61" t="s">
        <v>3585</v>
      </c>
      <c r="U61" t="s">
        <v>3586</v>
      </c>
      <c r="V61" t="s">
        <v>3587</v>
      </c>
      <c r="W61" t="s">
        <v>3588</v>
      </c>
      <c r="X61" t="s">
        <v>3589</v>
      </c>
      <c r="Y61" t="s">
        <v>3590</v>
      </c>
      <c r="Z61" t="s">
        <v>3591</v>
      </c>
      <c r="AA61" t="s">
        <v>3592</v>
      </c>
      <c r="AB61" t="s">
        <v>3593</v>
      </c>
      <c r="AC61" t="s">
        <v>3594</v>
      </c>
      <c r="AD61" t="s">
        <v>3595</v>
      </c>
      <c r="AE61" t="s">
        <v>3596</v>
      </c>
      <c r="AG61">
        <v>30</v>
      </c>
      <c r="AH61">
        <v>5</v>
      </c>
      <c r="AI61">
        <v>6</v>
      </c>
      <c r="AJ61">
        <v>0</v>
      </c>
      <c r="AK61">
        <v>2</v>
      </c>
      <c r="AL61" t="s">
        <v>1803</v>
      </c>
      <c r="AM61" t="s">
        <v>694</v>
      </c>
      <c r="AN61" t="s">
        <v>695</v>
      </c>
      <c r="AO61" t="s">
        <v>1804</v>
      </c>
      <c r="AR61" t="s">
        <v>1805</v>
      </c>
      <c r="AS61" t="s">
        <v>1806</v>
      </c>
      <c r="AU61">
        <v>2022</v>
      </c>
      <c r="AV61">
        <v>13</v>
      </c>
      <c r="AW61">
        <v>3</v>
      </c>
      <c r="BB61">
        <v>944</v>
      </c>
      <c r="BC61">
        <v>968</v>
      </c>
      <c r="BE61" t="s">
        <v>3597</v>
      </c>
      <c r="BF61">
        <v>0</v>
      </c>
      <c r="BI61">
        <v>25</v>
      </c>
      <c r="BJ61" t="s">
        <v>1808</v>
      </c>
      <c r="BK61" t="s">
        <v>130</v>
      </c>
      <c r="BL61" t="s">
        <v>1809</v>
      </c>
      <c r="BM61" t="s">
        <v>3598</v>
      </c>
      <c r="BO61" t="s">
        <v>408</v>
      </c>
      <c r="BR61" s="1">
        <v>45876</v>
      </c>
      <c r="BS61" t="s">
        <v>3599</v>
      </c>
      <c r="BT61">
        <v>0</v>
      </c>
    </row>
    <row r="62" spans="1:72" x14ac:dyDescent="0.25">
      <c r="A62" t="s">
        <v>72</v>
      </c>
      <c r="B62" t="s">
        <v>2787</v>
      </c>
      <c r="F62" t="s">
        <v>2788</v>
      </c>
      <c r="I62" t="s">
        <v>2789</v>
      </c>
      <c r="J62" t="s">
        <v>936</v>
      </c>
      <c r="M62" t="s">
        <v>78</v>
      </c>
      <c r="N62" t="s">
        <v>79</v>
      </c>
      <c r="T62" t="s">
        <v>2790</v>
      </c>
      <c r="V62" t="s">
        <v>2791</v>
      </c>
      <c r="W62" t="s">
        <v>2792</v>
      </c>
      <c r="X62" t="s">
        <v>2793</v>
      </c>
      <c r="Y62" t="s">
        <v>2794</v>
      </c>
      <c r="Z62" t="s">
        <v>2795</v>
      </c>
      <c r="AA62" t="s">
        <v>2796</v>
      </c>
      <c r="AG62">
        <v>18</v>
      </c>
      <c r="AH62">
        <v>4</v>
      </c>
      <c r="AI62">
        <v>4</v>
      </c>
      <c r="AJ62">
        <v>0</v>
      </c>
      <c r="AK62">
        <v>10</v>
      </c>
      <c r="AL62" t="s">
        <v>225</v>
      </c>
      <c r="AM62" t="s">
        <v>226</v>
      </c>
      <c r="AN62" t="s">
        <v>227</v>
      </c>
      <c r="AP62" t="s">
        <v>946</v>
      </c>
      <c r="AR62" t="s">
        <v>936</v>
      </c>
      <c r="AS62" t="s">
        <v>947</v>
      </c>
      <c r="AT62" t="s">
        <v>149</v>
      </c>
      <c r="AU62">
        <v>2022</v>
      </c>
      <c r="AV62">
        <v>10</v>
      </c>
      <c r="AW62">
        <v>12</v>
      </c>
      <c r="BD62">
        <v>225</v>
      </c>
      <c r="BE62" t="s">
        <v>2797</v>
      </c>
      <c r="BF62">
        <v>0</v>
      </c>
      <c r="BI62">
        <v>24</v>
      </c>
      <c r="BJ62" t="s">
        <v>179</v>
      </c>
      <c r="BK62" t="s">
        <v>154</v>
      </c>
      <c r="BL62" t="s">
        <v>155</v>
      </c>
      <c r="BM62" t="s">
        <v>2798</v>
      </c>
      <c r="BO62" t="s">
        <v>905</v>
      </c>
      <c r="BR62" s="1">
        <v>45876</v>
      </c>
      <c r="BS62" t="s">
        <v>2799</v>
      </c>
      <c r="BT62">
        <v>0</v>
      </c>
    </row>
    <row r="63" spans="1:72" x14ac:dyDescent="0.25">
      <c r="A63" t="s">
        <v>334</v>
      </c>
      <c r="B63" t="s">
        <v>3600</v>
      </c>
      <c r="D63" t="s">
        <v>3601</v>
      </c>
      <c r="F63" t="s">
        <v>3602</v>
      </c>
      <c r="I63" t="s">
        <v>3603</v>
      </c>
      <c r="J63" t="s">
        <v>3604</v>
      </c>
      <c r="M63" t="s">
        <v>78</v>
      </c>
      <c r="N63" t="s">
        <v>341</v>
      </c>
      <c r="O63" t="s">
        <v>3605</v>
      </c>
      <c r="P63" t="s">
        <v>3606</v>
      </c>
      <c r="Q63" t="s">
        <v>3607</v>
      </c>
      <c r="T63" t="s">
        <v>3608</v>
      </c>
      <c r="U63" t="s">
        <v>2087</v>
      </c>
      <c r="V63" t="s">
        <v>3609</v>
      </c>
      <c r="W63" t="s">
        <v>3610</v>
      </c>
      <c r="X63" t="s">
        <v>3611</v>
      </c>
      <c r="Y63" t="s">
        <v>3612</v>
      </c>
      <c r="Z63" t="s">
        <v>3613</v>
      </c>
      <c r="AA63" t="s">
        <v>3614</v>
      </c>
      <c r="AC63" t="s">
        <v>3615</v>
      </c>
      <c r="AD63" t="s">
        <v>3616</v>
      </c>
      <c r="AE63" t="s">
        <v>3617</v>
      </c>
      <c r="AG63">
        <v>10</v>
      </c>
      <c r="AH63">
        <v>1</v>
      </c>
      <c r="AI63">
        <v>1</v>
      </c>
      <c r="AJ63">
        <v>0</v>
      </c>
      <c r="AK63">
        <v>0</v>
      </c>
      <c r="AL63" t="s">
        <v>1001</v>
      </c>
      <c r="AM63" t="s">
        <v>1002</v>
      </c>
      <c r="AN63" t="s">
        <v>1003</v>
      </c>
      <c r="AQ63" t="s">
        <v>3618</v>
      </c>
      <c r="AU63">
        <v>2022</v>
      </c>
      <c r="BB63">
        <v>278</v>
      </c>
      <c r="BC63">
        <v>283</v>
      </c>
      <c r="BE63" t="s">
        <v>3619</v>
      </c>
      <c r="BF63">
        <v>0</v>
      </c>
      <c r="BI63">
        <v>6</v>
      </c>
      <c r="BJ63" t="s">
        <v>3620</v>
      </c>
      <c r="BK63" t="s">
        <v>1107</v>
      </c>
      <c r="BL63" t="s">
        <v>3621</v>
      </c>
      <c r="BM63" t="s">
        <v>3622</v>
      </c>
      <c r="BR63" s="1">
        <v>45876</v>
      </c>
      <c r="BS63" t="s">
        <v>3623</v>
      </c>
      <c r="BT63">
        <v>0</v>
      </c>
    </row>
    <row r="64" spans="1:72" x14ac:dyDescent="0.25">
      <c r="A64" t="s">
        <v>72</v>
      </c>
      <c r="B64" t="s">
        <v>3835</v>
      </c>
      <c r="F64" t="s">
        <v>3836</v>
      </c>
      <c r="I64" t="s">
        <v>3837</v>
      </c>
      <c r="J64" t="s">
        <v>3838</v>
      </c>
      <c r="M64" t="s">
        <v>78</v>
      </c>
      <c r="N64" t="s">
        <v>79</v>
      </c>
      <c r="T64" t="s">
        <v>3839</v>
      </c>
      <c r="U64" t="s">
        <v>3840</v>
      </c>
      <c r="V64" t="s">
        <v>3841</v>
      </c>
      <c r="W64" t="s">
        <v>3842</v>
      </c>
      <c r="X64" t="s">
        <v>3843</v>
      </c>
      <c r="Y64" t="s">
        <v>3844</v>
      </c>
      <c r="Z64" t="s">
        <v>3845</v>
      </c>
      <c r="AA64" t="s">
        <v>3846</v>
      </c>
      <c r="AB64" t="s">
        <v>3847</v>
      </c>
      <c r="AC64" t="s">
        <v>3848</v>
      </c>
      <c r="AD64" t="s">
        <v>3849</v>
      </c>
      <c r="AE64" t="s">
        <v>3850</v>
      </c>
      <c r="AG64">
        <v>54</v>
      </c>
      <c r="AH64">
        <v>127</v>
      </c>
      <c r="AI64">
        <v>134</v>
      </c>
      <c r="AJ64">
        <v>2</v>
      </c>
      <c r="AK64">
        <v>81</v>
      </c>
      <c r="AL64" t="s">
        <v>3851</v>
      </c>
      <c r="AM64" t="s">
        <v>831</v>
      </c>
      <c r="AN64" t="s">
        <v>3852</v>
      </c>
      <c r="AO64" t="s">
        <v>3853</v>
      </c>
      <c r="AR64" t="s">
        <v>3854</v>
      </c>
      <c r="AS64" t="s">
        <v>3855</v>
      </c>
      <c r="AT64" t="s">
        <v>204</v>
      </c>
      <c r="AU64">
        <v>2015</v>
      </c>
      <c r="AV64">
        <v>2</v>
      </c>
      <c r="AW64">
        <v>9</v>
      </c>
      <c r="BD64">
        <v>150288</v>
      </c>
      <c r="BE64" t="s">
        <v>3856</v>
      </c>
      <c r="BF64">
        <v>0</v>
      </c>
      <c r="BI64">
        <v>13</v>
      </c>
      <c r="BJ64" t="s">
        <v>902</v>
      </c>
      <c r="BK64" t="s">
        <v>130</v>
      </c>
      <c r="BL64" t="s">
        <v>903</v>
      </c>
      <c r="BM64" t="s">
        <v>3857</v>
      </c>
      <c r="BN64">
        <v>26473051</v>
      </c>
      <c r="BO64" t="s">
        <v>3858</v>
      </c>
      <c r="BR64" s="1">
        <v>45876</v>
      </c>
      <c r="BS64" t="s">
        <v>3859</v>
      </c>
      <c r="BT64">
        <v>0</v>
      </c>
    </row>
    <row r="65" spans="1:72" s="3" customFormat="1" x14ac:dyDescent="0.25">
      <c r="A65" s="3" t="s">
        <v>334</v>
      </c>
      <c r="B65" s="3" t="s">
        <v>657</v>
      </c>
      <c r="C65" s="3" t="s">
        <v>74</v>
      </c>
      <c r="D65" s="3" t="s">
        <v>74</v>
      </c>
      <c r="E65" s="3" t="s">
        <v>658</v>
      </c>
      <c r="F65" s="3" t="s">
        <v>659</v>
      </c>
      <c r="G65" s="3" t="s">
        <v>74</v>
      </c>
      <c r="H65" s="3" t="s">
        <v>74</v>
      </c>
      <c r="I65" s="3" t="s">
        <v>660</v>
      </c>
      <c r="J65" s="3" t="s">
        <v>661</v>
      </c>
      <c r="K65" s="3" t="s">
        <v>74</v>
      </c>
      <c r="L65" s="3" t="s">
        <v>74</v>
      </c>
      <c r="M65" s="3" t="s">
        <v>78</v>
      </c>
      <c r="N65" s="3" t="s">
        <v>341</v>
      </c>
      <c r="O65" s="3" t="s">
        <v>662</v>
      </c>
      <c r="P65" s="3" t="s">
        <v>663</v>
      </c>
      <c r="Q65" s="3" t="s">
        <v>664</v>
      </c>
      <c r="R65" s="3" t="s">
        <v>74</v>
      </c>
      <c r="S65" s="3" t="s">
        <v>74</v>
      </c>
      <c r="T65" s="3" t="s">
        <v>665</v>
      </c>
      <c r="U65" s="3" t="s">
        <v>74</v>
      </c>
      <c r="V65" s="3" t="s">
        <v>666</v>
      </c>
      <c r="W65" s="3" t="s">
        <v>667</v>
      </c>
      <c r="X65" s="3" t="s">
        <v>74</v>
      </c>
      <c r="Y65" s="3" t="s">
        <v>668</v>
      </c>
      <c r="Z65" s="3" t="s">
        <v>669</v>
      </c>
      <c r="AA65" s="3" t="s">
        <v>74</v>
      </c>
      <c r="AB65" s="3" t="s">
        <v>74</v>
      </c>
      <c r="AC65" s="3" t="s">
        <v>74</v>
      </c>
      <c r="AD65" s="3" t="s">
        <v>74</v>
      </c>
      <c r="AE65" s="3" t="s">
        <v>74</v>
      </c>
      <c r="AF65" s="3" t="s">
        <v>74</v>
      </c>
      <c r="AG65" s="3">
        <v>18</v>
      </c>
      <c r="AH65" s="3">
        <v>0</v>
      </c>
      <c r="AI65" s="3">
        <v>0</v>
      </c>
      <c r="AJ65" s="3">
        <v>3</v>
      </c>
      <c r="AK65" s="3">
        <v>6</v>
      </c>
      <c r="AL65" s="3" t="s">
        <v>658</v>
      </c>
      <c r="AM65" s="3" t="s">
        <v>670</v>
      </c>
      <c r="AN65" s="3" t="s">
        <v>671</v>
      </c>
      <c r="AO65" s="3" t="s">
        <v>74</v>
      </c>
      <c r="AP65" s="3" t="s">
        <v>74</v>
      </c>
      <c r="AQ65" s="3" t="s">
        <v>672</v>
      </c>
      <c r="AR65" s="3" t="s">
        <v>74</v>
      </c>
      <c r="AS65" s="3" t="s">
        <v>74</v>
      </c>
      <c r="AT65" s="3" t="s">
        <v>74</v>
      </c>
      <c r="AU65" s="3">
        <v>2023</v>
      </c>
      <c r="AV65" s="3" t="s">
        <v>74</v>
      </c>
      <c r="AW65" s="3" t="s">
        <v>74</v>
      </c>
      <c r="AX65" s="3" t="s">
        <v>74</v>
      </c>
      <c r="AY65" s="3" t="s">
        <v>74</v>
      </c>
      <c r="AZ65" s="3" t="s">
        <v>74</v>
      </c>
      <c r="BA65" s="3" t="s">
        <v>74</v>
      </c>
      <c r="BB65" s="3" t="s">
        <v>74</v>
      </c>
      <c r="BC65" s="3" t="s">
        <v>74</v>
      </c>
      <c r="BD65" s="3" t="s">
        <v>74</v>
      </c>
      <c r="BE65" s="3" t="s">
        <v>673</v>
      </c>
      <c r="BF65" s="3">
        <v>0</v>
      </c>
      <c r="BG65" s="3" t="s">
        <v>74</v>
      </c>
      <c r="BH65" s="3" t="s">
        <v>74</v>
      </c>
      <c r="BI65" s="3">
        <v>4</v>
      </c>
      <c r="BJ65" s="3" t="s">
        <v>674</v>
      </c>
      <c r="BK65" s="3" t="s">
        <v>359</v>
      </c>
      <c r="BL65" s="3" t="s">
        <v>675</v>
      </c>
      <c r="BM65" s="3" t="s">
        <v>676</v>
      </c>
      <c r="BN65" s="3" t="s">
        <v>74</v>
      </c>
      <c r="BO65" s="3" t="s">
        <v>74</v>
      </c>
      <c r="BP65" s="3" t="s">
        <v>74</v>
      </c>
      <c r="BQ65" s="3" t="s">
        <v>74</v>
      </c>
      <c r="BR65" s="3" t="s">
        <v>3890</v>
      </c>
      <c r="BS65" s="3" t="s">
        <v>677</v>
      </c>
      <c r="BT65" s="3">
        <v>0</v>
      </c>
    </row>
    <row r="66" spans="1:72" x14ac:dyDescent="0.25">
      <c r="A66" t="s">
        <v>72</v>
      </c>
      <c r="B66" t="s">
        <v>1718</v>
      </c>
      <c r="F66" t="s">
        <v>1719</v>
      </c>
      <c r="I66" t="s">
        <v>1720</v>
      </c>
      <c r="J66" t="s">
        <v>1721</v>
      </c>
      <c r="M66" t="s">
        <v>78</v>
      </c>
      <c r="N66" t="s">
        <v>79</v>
      </c>
      <c r="T66" t="s">
        <v>1722</v>
      </c>
      <c r="U66" t="s">
        <v>1723</v>
      </c>
      <c r="V66" t="s">
        <v>1724</v>
      </c>
      <c r="W66" t="s">
        <v>1725</v>
      </c>
      <c r="X66" t="s">
        <v>1726</v>
      </c>
      <c r="Y66" t="s">
        <v>1727</v>
      </c>
      <c r="Z66" t="s">
        <v>1728</v>
      </c>
      <c r="AA66" t="s">
        <v>1729</v>
      </c>
      <c r="AC66" t="s">
        <v>1730</v>
      </c>
      <c r="AD66" t="s">
        <v>1731</v>
      </c>
      <c r="AE66" t="s">
        <v>1732</v>
      </c>
      <c r="AG66">
        <v>46</v>
      </c>
      <c r="AH66">
        <v>0</v>
      </c>
      <c r="AI66">
        <v>0</v>
      </c>
      <c r="AJ66">
        <v>1</v>
      </c>
      <c r="AK66">
        <v>12</v>
      </c>
      <c r="AL66" t="s">
        <v>264</v>
      </c>
      <c r="AM66" t="s">
        <v>265</v>
      </c>
      <c r="AN66" t="s">
        <v>266</v>
      </c>
      <c r="AO66" t="s">
        <v>1733</v>
      </c>
      <c r="AP66" t="s">
        <v>1734</v>
      </c>
      <c r="AR66" t="s">
        <v>1735</v>
      </c>
      <c r="AS66" t="s">
        <v>1736</v>
      </c>
      <c r="AT66" t="s">
        <v>329</v>
      </c>
      <c r="AU66">
        <v>2024</v>
      </c>
      <c r="AV66">
        <v>91</v>
      </c>
      <c r="BB66">
        <v>653</v>
      </c>
      <c r="BC66">
        <v>679</v>
      </c>
      <c r="BE66" t="s">
        <v>1737</v>
      </c>
      <c r="BF66">
        <v>0</v>
      </c>
      <c r="BH66" t="s">
        <v>1738</v>
      </c>
      <c r="BI66">
        <v>27</v>
      </c>
      <c r="BJ66" t="s">
        <v>506</v>
      </c>
      <c r="BK66" t="s">
        <v>208</v>
      </c>
      <c r="BL66" t="s">
        <v>155</v>
      </c>
      <c r="BM66" t="s">
        <v>1739</v>
      </c>
      <c r="BR66" s="1">
        <v>45876</v>
      </c>
      <c r="BS66" t="s">
        <v>1740</v>
      </c>
      <c r="BT66">
        <v>0</v>
      </c>
    </row>
    <row r="67" spans="1:72" x14ac:dyDescent="0.25">
      <c r="A67" s="3" t="s">
        <v>334</v>
      </c>
      <c r="B67" s="3" t="s">
        <v>4034</v>
      </c>
      <c r="I67" s="3" t="s">
        <v>4035</v>
      </c>
      <c r="O67" t="s">
        <v>4036</v>
      </c>
      <c r="AL67" s="3" t="s">
        <v>658</v>
      </c>
      <c r="AU67">
        <v>2020</v>
      </c>
      <c r="BE67" t="s">
        <v>4037</v>
      </c>
    </row>
    <row r="68" spans="1:72" x14ac:dyDescent="0.25">
      <c r="A68" t="s">
        <v>72</v>
      </c>
      <c r="B68" s="3" t="s">
        <v>4123</v>
      </c>
      <c r="C68" t="s">
        <v>74</v>
      </c>
      <c r="D68" t="s">
        <v>74</v>
      </c>
      <c r="E68" t="s">
        <v>74</v>
      </c>
      <c r="F68" t="s">
        <v>770</v>
      </c>
      <c r="G68" t="s">
        <v>74</v>
      </c>
      <c r="H68" t="s">
        <v>74</v>
      </c>
      <c r="I68" t="s">
        <v>771</v>
      </c>
      <c r="J68" t="s">
        <v>772</v>
      </c>
      <c r="K68" t="s">
        <v>74</v>
      </c>
      <c r="L68" t="s">
        <v>74</v>
      </c>
      <c r="M68" t="s">
        <v>78</v>
      </c>
      <c r="N68" t="s">
        <v>79</v>
      </c>
      <c r="O68" t="s">
        <v>74</v>
      </c>
      <c r="P68" t="s">
        <v>74</v>
      </c>
      <c r="Q68" t="s">
        <v>74</v>
      </c>
      <c r="R68" t="s">
        <v>74</v>
      </c>
      <c r="S68" t="s">
        <v>74</v>
      </c>
      <c r="T68" t="s">
        <v>773</v>
      </c>
      <c r="U68" t="s">
        <v>74</v>
      </c>
      <c r="V68" t="s">
        <v>774</v>
      </c>
      <c r="W68" t="s">
        <v>775</v>
      </c>
      <c r="X68" t="s">
        <v>776</v>
      </c>
      <c r="Y68" t="s">
        <v>777</v>
      </c>
      <c r="Z68" t="s">
        <v>778</v>
      </c>
      <c r="AA68" t="s">
        <v>779</v>
      </c>
      <c r="AB68" t="s">
        <v>74</v>
      </c>
      <c r="AC68" t="s">
        <v>74</v>
      </c>
      <c r="AD68" t="s">
        <v>74</v>
      </c>
      <c r="AE68" t="s">
        <v>74</v>
      </c>
      <c r="AF68" t="s">
        <v>74</v>
      </c>
      <c r="AG68">
        <v>8</v>
      </c>
      <c r="AH68">
        <v>0</v>
      </c>
      <c r="AI68">
        <v>0</v>
      </c>
      <c r="AJ68">
        <v>0</v>
      </c>
      <c r="AK68">
        <v>2</v>
      </c>
      <c r="AL68" t="s">
        <v>780</v>
      </c>
      <c r="AM68" t="s">
        <v>781</v>
      </c>
      <c r="AN68" t="s">
        <v>782</v>
      </c>
      <c r="AO68" t="s">
        <v>783</v>
      </c>
      <c r="AP68" t="s">
        <v>784</v>
      </c>
      <c r="AQ68" t="s">
        <v>74</v>
      </c>
      <c r="AR68" t="s">
        <v>785</v>
      </c>
      <c r="AS68" t="s">
        <v>786</v>
      </c>
      <c r="AT68" t="s">
        <v>787</v>
      </c>
      <c r="AU68">
        <v>2022</v>
      </c>
      <c r="AV68">
        <v>13</v>
      </c>
      <c r="AW68">
        <v>5</v>
      </c>
      <c r="AX68" t="s">
        <v>74</v>
      </c>
      <c r="AY68" t="s">
        <v>74</v>
      </c>
      <c r="AZ68" t="s">
        <v>150</v>
      </c>
      <c r="BA68" t="s">
        <v>74</v>
      </c>
      <c r="BB68">
        <v>1286</v>
      </c>
      <c r="BC68">
        <v>1293</v>
      </c>
      <c r="BD68" t="s">
        <v>74</v>
      </c>
      <c r="BE68" t="s">
        <v>74</v>
      </c>
      <c r="BF68" t="s">
        <v>74</v>
      </c>
      <c r="BG68" t="s">
        <v>74</v>
      </c>
      <c r="BH68" t="s">
        <v>74</v>
      </c>
      <c r="BI68">
        <v>8</v>
      </c>
      <c r="BJ68" t="s">
        <v>788</v>
      </c>
      <c r="BK68" t="s">
        <v>154</v>
      </c>
      <c r="BL68" t="s">
        <v>250</v>
      </c>
      <c r="BM68" t="s">
        <v>789</v>
      </c>
      <c r="BN68" t="s">
        <v>74</v>
      </c>
      <c r="BO68" t="s">
        <v>74</v>
      </c>
      <c r="BP68" t="s">
        <v>74</v>
      </c>
      <c r="BQ68" t="s">
        <v>74</v>
      </c>
      <c r="BR68" t="s">
        <v>105</v>
      </c>
      <c r="BS68" t="s">
        <v>790</v>
      </c>
      <c r="BT68" t="str">
        <f>HYPERLINK("https%3A%2F%2Fwww.webofscience.com%2Fwos%2Fwoscc%2Ffull-record%2FWOS:000916967000045","View Full Record in Web of Science")</f>
        <v>View Full Record in Web of Science</v>
      </c>
    </row>
    <row r="69" spans="1:72" x14ac:dyDescent="0.25">
      <c r="A69" t="s">
        <v>72</v>
      </c>
      <c r="B69" t="s">
        <v>1859</v>
      </c>
      <c r="F69" t="s">
        <v>1860</v>
      </c>
      <c r="I69" t="s">
        <v>1861</v>
      </c>
      <c r="J69" t="s">
        <v>434</v>
      </c>
      <c r="M69" t="s">
        <v>78</v>
      </c>
      <c r="N69" t="s">
        <v>319</v>
      </c>
      <c r="T69" t="s">
        <v>1862</v>
      </c>
      <c r="U69" t="s">
        <v>1863</v>
      </c>
      <c r="V69" t="s">
        <v>1864</v>
      </c>
      <c r="W69" t="s">
        <v>1865</v>
      </c>
      <c r="X69" t="s">
        <v>1866</v>
      </c>
      <c r="Y69" t="s">
        <v>1867</v>
      </c>
      <c r="Z69" t="s">
        <v>1868</v>
      </c>
      <c r="AG69">
        <v>52</v>
      </c>
      <c r="AH69">
        <v>2</v>
      </c>
      <c r="AI69">
        <v>2</v>
      </c>
      <c r="AJ69">
        <v>8</v>
      </c>
      <c r="AK69">
        <v>41</v>
      </c>
      <c r="AL69" t="s">
        <v>443</v>
      </c>
      <c r="AM69" t="s">
        <v>444</v>
      </c>
      <c r="AN69" t="s">
        <v>445</v>
      </c>
      <c r="AO69" t="s">
        <v>446</v>
      </c>
      <c r="AP69" t="s">
        <v>447</v>
      </c>
      <c r="AR69" t="s">
        <v>448</v>
      </c>
      <c r="AS69" t="s">
        <v>449</v>
      </c>
      <c r="AT69" t="s">
        <v>1869</v>
      </c>
      <c r="AU69">
        <v>2024</v>
      </c>
      <c r="AV69">
        <v>244</v>
      </c>
      <c r="BD69">
        <v>122994</v>
      </c>
      <c r="BE69" t="s">
        <v>1870</v>
      </c>
      <c r="BF69">
        <v>0</v>
      </c>
      <c r="BH69" t="s">
        <v>1871</v>
      </c>
      <c r="BI69">
        <v>12</v>
      </c>
      <c r="BJ69" t="s">
        <v>454</v>
      </c>
      <c r="BK69" t="s">
        <v>101</v>
      </c>
      <c r="BL69" t="s">
        <v>455</v>
      </c>
      <c r="BM69" t="s">
        <v>1872</v>
      </c>
      <c r="BR69" s="1">
        <v>45876</v>
      </c>
      <c r="BS69" t="s">
        <v>1873</v>
      </c>
      <c r="BT69">
        <v>0</v>
      </c>
    </row>
    <row r="70" spans="1:72" x14ac:dyDescent="0.25">
      <c r="A70" t="s">
        <v>72</v>
      </c>
      <c r="B70" t="s">
        <v>3624</v>
      </c>
      <c r="F70" t="s">
        <v>3625</v>
      </c>
      <c r="I70" t="s">
        <v>3626</v>
      </c>
      <c r="J70" t="s">
        <v>1899</v>
      </c>
      <c r="M70" t="s">
        <v>78</v>
      </c>
      <c r="N70" t="s">
        <v>79</v>
      </c>
      <c r="T70" t="s">
        <v>3627</v>
      </c>
      <c r="U70" t="s">
        <v>3628</v>
      </c>
      <c r="V70" t="s">
        <v>3629</v>
      </c>
      <c r="W70" t="s">
        <v>3630</v>
      </c>
      <c r="Y70" t="s">
        <v>3631</v>
      </c>
      <c r="Z70" t="s">
        <v>2213</v>
      </c>
      <c r="AA70" t="s">
        <v>3632</v>
      </c>
      <c r="AB70" t="s">
        <v>3633</v>
      </c>
      <c r="AG70">
        <v>27</v>
      </c>
      <c r="AH70">
        <v>3</v>
      </c>
      <c r="AI70">
        <v>3</v>
      </c>
      <c r="AJ70">
        <v>2</v>
      </c>
      <c r="AK70">
        <v>11</v>
      </c>
      <c r="AL70" t="s">
        <v>443</v>
      </c>
      <c r="AM70" t="s">
        <v>444</v>
      </c>
      <c r="AN70" t="s">
        <v>445</v>
      </c>
      <c r="AO70" t="s">
        <v>1911</v>
      </c>
      <c r="AP70" t="s">
        <v>1912</v>
      </c>
      <c r="AR70" t="s">
        <v>1913</v>
      </c>
      <c r="AS70" t="s">
        <v>1914</v>
      </c>
      <c r="AT70" t="s">
        <v>1915</v>
      </c>
      <c r="AU70">
        <v>2022</v>
      </c>
      <c r="AV70">
        <v>154</v>
      </c>
      <c r="BD70">
        <v>111676</v>
      </c>
      <c r="BE70" t="s">
        <v>3634</v>
      </c>
      <c r="BF70">
        <v>0</v>
      </c>
      <c r="BI70">
        <v>8</v>
      </c>
      <c r="BJ70" t="s">
        <v>1918</v>
      </c>
      <c r="BK70" t="s">
        <v>101</v>
      </c>
      <c r="BL70" t="s">
        <v>548</v>
      </c>
      <c r="BM70" t="s">
        <v>3635</v>
      </c>
      <c r="BR70" s="1">
        <v>45876</v>
      </c>
      <c r="BS70" t="s">
        <v>3636</v>
      </c>
      <c r="BT70">
        <v>0</v>
      </c>
    </row>
    <row r="71" spans="1:72" x14ac:dyDescent="0.25">
      <c r="A71" t="s">
        <v>72</v>
      </c>
      <c r="B71" t="s">
        <v>3116</v>
      </c>
      <c r="F71" t="s">
        <v>3117</v>
      </c>
      <c r="I71" t="s">
        <v>3118</v>
      </c>
      <c r="J71" t="s">
        <v>1270</v>
      </c>
      <c r="M71" t="s">
        <v>78</v>
      </c>
      <c r="N71" t="s">
        <v>3119</v>
      </c>
      <c r="W71" t="s">
        <v>3120</v>
      </c>
      <c r="X71" t="s">
        <v>3121</v>
      </c>
      <c r="Y71" t="s">
        <v>3122</v>
      </c>
      <c r="AG71">
        <v>19</v>
      </c>
      <c r="AH71">
        <v>0</v>
      </c>
      <c r="AI71">
        <v>0</v>
      </c>
      <c r="AJ71">
        <v>0</v>
      </c>
      <c r="AK71">
        <v>4</v>
      </c>
      <c r="AL71" t="s">
        <v>870</v>
      </c>
      <c r="AM71" t="s">
        <v>871</v>
      </c>
      <c r="AN71" t="s">
        <v>872</v>
      </c>
      <c r="AO71" t="s">
        <v>1273</v>
      </c>
      <c r="AP71" t="s">
        <v>1274</v>
      </c>
      <c r="AR71" t="s">
        <v>3123</v>
      </c>
      <c r="AS71" t="s">
        <v>3124</v>
      </c>
      <c r="AT71" t="s">
        <v>3093</v>
      </c>
      <c r="AU71">
        <v>2022</v>
      </c>
      <c r="AV71">
        <v>78</v>
      </c>
      <c r="AW71">
        <v>3</v>
      </c>
      <c r="BB71">
        <v>5</v>
      </c>
      <c r="BC71">
        <v>8</v>
      </c>
      <c r="BE71" t="s">
        <v>3125</v>
      </c>
      <c r="BF71">
        <v>0</v>
      </c>
      <c r="BH71" t="s">
        <v>879</v>
      </c>
      <c r="BI71">
        <v>4</v>
      </c>
      <c r="BJ71" t="s">
        <v>179</v>
      </c>
      <c r="BK71" t="s">
        <v>208</v>
      </c>
      <c r="BL71" t="s">
        <v>155</v>
      </c>
      <c r="BM71" t="s">
        <v>3126</v>
      </c>
      <c r="BO71" t="s">
        <v>2096</v>
      </c>
      <c r="BR71" s="1">
        <v>45876</v>
      </c>
      <c r="BS71" t="s">
        <v>3127</v>
      </c>
      <c r="BT71">
        <v>0</v>
      </c>
    </row>
    <row r="72" spans="1:72" x14ac:dyDescent="0.25">
      <c r="A72" t="s">
        <v>72</v>
      </c>
      <c r="B72" t="s">
        <v>3267</v>
      </c>
      <c r="F72" t="s">
        <v>3268</v>
      </c>
      <c r="I72" t="s">
        <v>3269</v>
      </c>
      <c r="J72" t="s">
        <v>3270</v>
      </c>
      <c r="M72" t="s">
        <v>78</v>
      </c>
      <c r="N72" t="s">
        <v>79</v>
      </c>
      <c r="T72" t="s">
        <v>3271</v>
      </c>
      <c r="U72" t="s">
        <v>3272</v>
      </c>
      <c r="V72" t="s">
        <v>3273</v>
      </c>
      <c r="W72" t="s">
        <v>3274</v>
      </c>
      <c r="X72" t="s">
        <v>596</v>
      </c>
      <c r="Y72" t="s">
        <v>3275</v>
      </c>
      <c r="Z72" t="s">
        <v>3276</v>
      </c>
      <c r="AA72" t="s">
        <v>3277</v>
      </c>
      <c r="AB72" t="s">
        <v>3278</v>
      </c>
      <c r="AG72">
        <v>35</v>
      </c>
      <c r="AH72">
        <v>1</v>
      </c>
      <c r="AI72">
        <v>1</v>
      </c>
      <c r="AJ72">
        <v>1</v>
      </c>
      <c r="AK72">
        <v>6</v>
      </c>
      <c r="AL72" t="s">
        <v>3279</v>
      </c>
      <c r="AM72" t="s">
        <v>3280</v>
      </c>
      <c r="AN72" t="s">
        <v>3281</v>
      </c>
      <c r="AO72" t="s">
        <v>3282</v>
      </c>
      <c r="AP72" t="s">
        <v>3283</v>
      </c>
      <c r="AR72" t="s">
        <v>3284</v>
      </c>
      <c r="AS72" t="s">
        <v>3285</v>
      </c>
      <c r="AT72" t="s">
        <v>1915</v>
      </c>
      <c r="AU72">
        <v>2022</v>
      </c>
      <c r="AV72">
        <v>29</v>
      </c>
      <c r="AW72">
        <v>1</v>
      </c>
      <c r="BB72">
        <v>41</v>
      </c>
      <c r="BC72">
        <v>49</v>
      </c>
      <c r="BE72" t="s">
        <v>3286</v>
      </c>
      <c r="BF72">
        <v>0</v>
      </c>
      <c r="BH72" t="s">
        <v>3186</v>
      </c>
      <c r="BI72">
        <v>9</v>
      </c>
      <c r="BJ72" t="s">
        <v>179</v>
      </c>
      <c r="BK72" t="s">
        <v>154</v>
      </c>
      <c r="BL72" t="s">
        <v>155</v>
      </c>
      <c r="BM72" t="s">
        <v>3287</v>
      </c>
      <c r="BO72" t="s">
        <v>1760</v>
      </c>
      <c r="BR72" s="1">
        <v>45876</v>
      </c>
      <c r="BS72" t="s">
        <v>3288</v>
      </c>
      <c r="BT72">
        <v>0</v>
      </c>
    </row>
    <row r="73" spans="1:72" x14ac:dyDescent="0.25">
      <c r="A73" t="s">
        <v>72</v>
      </c>
      <c r="B73" t="s">
        <v>2800</v>
      </c>
      <c r="F73" t="s">
        <v>2801</v>
      </c>
      <c r="I73" t="s">
        <v>2802</v>
      </c>
      <c r="J73" t="s">
        <v>2803</v>
      </c>
      <c r="M73" t="s">
        <v>78</v>
      </c>
      <c r="N73" t="s">
        <v>79</v>
      </c>
      <c r="T73" t="s">
        <v>2804</v>
      </c>
      <c r="V73" t="s">
        <v>2805</v>
      </c>
      <c r="W73" t="s">
        <v>2806</v>
      </c>
      <c r="X73" t="s">
        <v>2807</v>
      </c>
      <c r="Y73" t="s">
        <v>2808</v>
      </c>
      <c r="Z73" t="s">
        <v>2809</v>
      </c>
      <c r="AA73" t="s">
        <v>2810</v>
      </c>
      <c r="AB73" t="s">
        <v>2811</v>
      </c>
      <c r="AC73" t="s">
        <v>2812</v>
      </c>
      <c r="AD73" t="s">
        <v>2813</v>
      </c>
      <c r="AE73" t="s">
        <v>2814</v>
      </c>
      <c r="AG73">
        <v>19</v>
      </c>
      <c r="AH73">
        <v>4</v>
      </c>
      <c r="AI73">
        <v>4</v>
      </c>
      <c r="AJ73">
        <v>1</v>
      </c>
      <c r="AK73">
        <v>4</v>
      </c>
      <c r="AL73" t="s">
        <v>2405</v>
      </c>
      <c r="AM73" t="s">
        <v>831</v>
      </c>
      <c r="AN73" t="s">
        <v>2406</v>
      </c>
      <c r="AO73" t="s">
        <v>2815</v>
      </c>
      <c r="AP73" t="s">
        <v>2816</v>
      </c>
      <c r="AR73" t="s">
        <v>2817</v>
      </c>
      <c r="AS73" t="s">
        <v>2818</v>
      </c>
      <c r="AT73" t="s">
        <v>149</v>
      </c>
      <c r="AU73">
        <v>2022</v>
      </c>
      <c r="AV73">
        <v>32</v>
      </c>
      <c r="AW73">
        <v>4</v>
      </c>
      <c r="BB73">
        <v>780</v>
      </c>
      <c r="BC73">
        <v>792</v>
      </c>
      <c r="BE73" t="s">
        <v>2819</v>
      </c>
      <c r="BF73">
        <v>0</v>
      </c>
      <c r="BI73">
        <v>13</v>
      </c>
      <c r="BJ73" t="s">
        <v>2820</v>
      </c>
      <c r="BK73" t="s">
        <v>154</v>
      </c>
      <c r="BL73" t="s">
        <v>250</v>
      </c>
      <c r="BM73" t="s">
        <v>2821</v>
      </c>
      <c r="BR73" s="1">
        <v>45876</v>
      </c>
      <c r="BS73" t="s">
        <v>2822</v>
      </c>
      <c r="BT73">
        <v>0</v>
      </c>
    </row>
    <row r="74" spans="1:72" x14ac:dyDescent="0.25">
      <c r="A74" t="s">
        <v>72</v>
      </c>
      <c r="B74" t="s">
        <v>2280</v>
      </c>
      <c r="F74" t="s">
        <v>2281</v>
      </c>
      <c r="I74" t="s">
        <v>2282</v>
      </c>
      <c r="J74" t="s">
        <v>1744</v>
      </c>
      <c r="M74" t="s">
        <v>78</v>
      </c>
      <c r="N74" t="s">
        <v>79</v>
      </c>
      <c r="T74" t="s">
        <v>2283</v>
      </c>
      <c r="V74" t="s">
        <v>2284</v>
      </c>
      <c r="W74" t="s">
        <v>2285</v>
      </c>
      <c r="X74" t="s">
        <v>2286</v>
      </c>
      <c r="Y74" t="s">
        <v>2287</v>
      </c>
      <c r="Z74" t="s">
        <v>2288</v>
      </c>
      <c r="AA74" t="s">
        <v>2289</v>
      </c>
      <c r="AB74" t="s">
        <v>2290</v>
      </c>
      <c r="AC74" t="s">
        <v>2291</v>
      </c>
      <c r="AD74" t="s">
        <v>2292</v>
      </c>
      <c r="AE74" t="s">
        <v>2293</v>
      </c>
      <c r="AG74">
        <v>39</v>
      </c>
      <c r="AH74">
        <v>3</v>
      </c>
      <c r="AI74">
        <v>3</v>
      </c>
      <c r="AJ74">
        <v>7</v>
      </c>
      <c r="AK74">
        <v>35</v>
      </c>
      <c r="AL74" t="s">
        <v>92</v>
      </c>
      <c r="AM74" t="s">
        <v>93</v>
      </c>
      <c r="AN74" t="s">
        <v>94</v>
      </c>
      <c r="AO74" t="s">
        <v>1754</v>
      </c>
      <c r="AP74" t="s">
        <v>1755</v>
      </c>
      <c r="AR74" t="s">
        <v>1756</v>
      </c>
      <c r="AS74" t="s">
        <v>1757</v>
      </c>
      <c r="AT74" t="s">
        <v>523</v>
      </c>
      <c r="AU74">
        <v>2024</v>
      </c>
      <c r="AV74">
        <v>41</v>
      </c>
      <c r="AW74">
        <v>2</v>
      </c>
      <c r="AZ74" t="s">
        <v>150</v>
      </c>
      <c r="BE74" t="s">
        <v>2294</v>
      </c>
      <c r="BF74">
        <v>0</v>
      </c>
      <c r="BH74" t="s">
        <v>654</v>
      </c>
      <c r="BI74">
        <v>19</v>
      </c>
      <c r="BJ74" t="s">
        <v>249</v>
      </c>
      <c r="BK74" t="s">
        <v>101</v>
      </c>
      <c r="BL74" t="s">
        <v>250</v>
      </c>
      <c r="BM74" t="s">
        <v>2295</v>
      </c>
      <c r="BO74" t="s">
        <v>2096</v>
      </c>
      <c r="BR74" s="1">
        <v>45876</v>
      </c>
      <c r="BS74" t="s">
        <v>2296</v>
      </c>
      <c r="BT74">
        <v>0</v>
      </c>
    </row>
    <row r="75" spans="1:72" x14ac:dyDescent="0.25">
      <c r="A75" t="s">
        <v>72</v>
      </c>
      <c r="B75" t="s">
        <v>2858</v>
      </c>
      <c r="F75" t="s">
        <v>2859</v>
      </c>
      <c r="I75" t="s">
        <v>2860</v>
      </c>
      <c r="J75" t="s">
        <v>2861</v>
      </c>
      <c r="M75" t="s">
        <v>78</v>
      </c>
      <c r="N75" t="s">
        <v>79</v>
      </c>
      <c r="T75" t="s">
        <v>2862</v>
      </c>
      <c r="U75" t="s">
        <v>2863</v>
      </c>
      <c r="V75" t="s">
        <v>2864</v>
      </c>
      <c r="W75" t="s">
        <v>2865</v>
      </c>
      <c r="X75" t="s">
        <v>2866</v>
      </c>
      <c r="Y75" t="s">
        <v>2867</v>
      </c>
      <c r="Z75" t="s">
        <v>2868</v>
      </c>
      <c r="AA75" t="s">
        <v>2869</v>
      </c>
      <c r="AC75" t="s">
        <v>2870</v>
      </c>
      <c r="AD75" t="s">
        <v>2870</v>
      </c>
      <c r="AE75" t="s">
        <v>2871</v>
      </c>
      <c r="AG75">
        <v>38</v>
      </c>
      <c r="AH75">
        <v>8</v>
      </c>
      <c r="AI75">
        <v>9</v>
      </c>
      <c r="AJ75">
        <v>2</v>
      </c>
      <c r="AK75">
        <v>26</v>
      </c>
      <c r="AL75" t="s">
        <v>2872</v>
      </c>
      <c r="AM75" t="s">
        <v>444</v>
      </c>
      <c r="AN75" t="s">
        <v>2873</v>
      </c>
      <c r="AO75" t="s">
        <v>2874</v>
      </c>
      <c r="AP75" t="s">
        <v>2875</v>
      </c>
      <c r="AR75" t="s">
        <v>2876</v>
      </c>
      <c r="AS75" t="s">
        <v>2877</v>
      </c>
      <c r="AT75" t="s">
        <v>2878</v>
      </c>
      <c r="AU75">
        <v>2024</v>
      </c>
      <c r="AV75">
        <v>22</v>
      </c>
      <c r="AW75">
        <v>1</v>
      </c>
      <c r="BB75">
        <v>224</v>
      </c>
      <c r="BC75">
        <v>251</v>
      </c>
      <c r="BE75" t="s">
        <v>2879</v>
      </c>
      <c r="BF75">
        <v>0</v>
      </c>
      <c r="BH75" t="s">
        <v>2880</v>
      </c>
      <c r="BI75">
        <v>28</v>
      </c>
      <c r="BJ75" t="s">
        <v>506</v>
      </c>
      <c r="BK75" t="s">
        <v>208</v>
      </c>
      <c r="BL75" t="s">
        <v>155</v>
      </c>
      <c r="BM75" t="s">
        <v>2881</v>
      </c>
      <c r="BO75" t="s">
        <v>408</v>
      </c>
      <c r="BR75" s="1">
        <v>45876</v>
      </c>
      <c r="BS75" t="s">
        <v>2882</v>
      </c>
      <c r="BT75">
        <v>0</v>
      </c>
    </row>
    <row r="76" spans="1:72" x14ac:dyDescent="0.25">
      <c r="A76" t="s">
        <v>72</v>
      </c>
      <c r="B76" t="s">
        <v>2984</v>
      </c>
      <c r="F76" t="s">
        <v>2985</v>
      </c>
      <c r="I76" t="s">
        <v>2986</v>
      </c>
      <c r="J76" t="s">
        <v>2987</v>
      </c>
      <c r="M76" t="s">
        <v>78</v>
      </c>
      <c r="N76" t="s">
        <v>79</v>
      </c>
      <c r="T76" t="s">
        <v>2988</v>
      </c>
      <c r="V76" t="s">
        <v>2989</v>
      </c>
      <c r="W76" t="s">
        <v>2990</v>
      </c>
      <c r="X76" t="s">
        <v>2991</v>
      </c>
      <c r="Y76" t="s">
        <v>2992</v>
      </c>
      <c r="Z76" t="s">
        <v>2993</v>
      </c>
      <c r="AC76" t="s">
        <v>2994</v>
      </c>
      <c r="AD76" t="s">
        <v>2994</v>
      </c>
      <c r="AE76" t="s">
        <v>2995</v>
      </c>
      <c r="AG76">
        <v>31</v>
      </c>
      <c r="AH76">
        <v>0</v>
      </c>
      <c r="AI76">
        <v>0</v>
      </c>
      <c r="AJ76">
        <v>2</v>
      </c>
      <c r="AK76">
        <v>5</v>
      </c>
      <c r="AL76" t="s">
        <v>2996</v>
      </c>
      <c r="AM76" t="s">
        <v>2997</v>
      </c>
      <c r="AN76" t="s">
        <v>2998</v>
      </c>
      <c r="AO76" t="s">
        <v>2999</v>
      </c>
      <c r="AR76" t="s">
        <v>3000</v>
      </c>
      <c r="AS76" t="s">
        <v>3001</v>
      </c>
      <c r="AT76" t="s">
        <v>204</v>
      </c>
      <c r="AU76">
        <v>2022</v>
      </c>
      <c r="AV76">
        <v>49</v>
      </c>
      <c r="AW76">
        <v>5</v>
      </c>
      <c r="BB76">
        <v>1458</v>
      </c>
      <c r="BC76">
        <v>1482</v>
      </c>
      <c r="BE76" t="s">
        <v>3002</v>
      </c>
      <c r="BF76">
        <v>0</v>
      </c>
      <c r="BI76">
        <v>25</v>
      </c>
      <c r="BJ76" t="s">
        <v>902</v>
      </c>
      <c r="BK76" t="s">
        <v>101</v>
      </c>
      <c r="BL76" t="s">
        <v>903</v>
      </c>
      <c r="BM76" t="s">
        <v>3003</v>
      </c>
      <c r="BO76" t="s">
        <v>2096</v>
      </c>
      <c r="BR76" s="1">
        <v>45876</v>
      </c>
      <c r="BS76" t="s">
        <v>3004</v>
      </c>
      <c r="BT76">
        <v>0</v>
      </c>
    </row>
    <row r="77" spans="1:72" x14ac:dyDescent="0.25">
      <c r="A77" t="s">
        <v>72</v>
      </c>
      <c r="B77" t="s">
        <v>2122</v>
      </c>
      <c r="F77" t="s">
        <v>2123</v>
      </c>
      <c r="I77" t="s">
        <v>2124</v>
      </c>
      <c r="J77" t="s">
        <v>434</v>
      </c>
      <c r="M77" t="s">
        <v>78</v>
      </c>
      <c r="N77" t="s">
        <v>79</v>
      </c>
      <c r="T77" t="s">
        <v>2125</v>
      </c>
      <c r="U77" t="s">
        <v>2126</v>
      </c>
      <c r="V77" t="s">
        <v>2127</v>
      </c>
      <c r="W77" t="s">
        <v>2128</v>
      </c>
      <c r="X77" t="s">
        <v>2129</v>
      </c>
      <c r="Y77" t="s">
        <v>2130</v>
      </c>
      <c r="Z77" t="s">
        <v>2131</v>
      </c>
      <c r="AA77" t="s">
        <v>2132</v>
      </c>
      <c r="AB77" t="s">
        <v>2133</v>
      </c>
      <c r="AG77">
        <v>79</v>
      </c>
      <c r="AH77">
        <v>9</v>
      </c>
      <c r="AI77">
        <v>9</v>
      </c>
      <c r="AJ77">
        <v>1</v>
      </c>
      <c r="AK77">
        <v>33</v>
      </c>
      <c r="AL77" t="s">
        <v>443</v>
      </c>
      <c r="AM77" t="s">
        <v>444</v>
      </c>
      <c r="AN77" t="s">
        <v>445</v>
      </c>
      <c r="AO77" t="s">
        <v>446</v>
      </c>
      <c r="AP77" t="s">
        <v>447</v>
      </c>
      <c r="AR77" t="s">
        <v>448</v>
      </c>
      <c r="AS77" t="s">
        <v>449</v>
      </c>
      <c r="AT77" t="s">
        <v>2134</v>
      </c>
      <c r="AU77">
        <v>2023</v>
      </c>
      <c r="AV77">
        <v>233</v>
      </c>
      <c r="BD77">
        <v>120840</v>
      </c>
      <c r="BE77" t="s">
        <v>2135</v>
      </c>
      <c r="BF77">
        <v>0</v>
      </c>
      <c r="BH77" t="s">
        <v>564</v>
      </c>
      <c r="BI77">
        <v>12</v>
      </c>
      <c r="BJ77" t="s">
        <v>454</v>
      </c>
      <c r="BK77" t="s">
        <v>101</v>
      </c>
      <c r="BL77" t="s">
        <v>455</v>
      </c>
      <c r="BM77" t="s">
        <v>2136</v>
      </c>
      <c r="BR77" s="1">
        <v>45876</v>
      </c>
      <c r="BS77" t="s">
        <v>2137</v>
      </c>
      <c r="BT77">
        <v>0</v>
      </c>
    </row>
    <row r="78" spans="1:72" x14ac:dyDescent="0.25">
      <c r="A78" t="s">
        <v>72</v>
      </c>
      <c r="B78" t="s">
        <v>1415</v>
      </c>
      <c r="F78" t="s">
        <v>1416</v>
      </c>
      <c r="I78" t="s">
        <v>1417</v>
      </c>
      <c r="J78" t="s">
        <v>413</v>
      </c>
      <c r="M78" t="s">
        <v>78</v>
      </c>
      <c r="N78" t="s">
        <v>79</v>
      </c>
      <c r="T78" t="s">
        <v>1418</v>
      </c>
      <c r="U78" t="s">
        <v>1419</v>
      </c>
      <c r="V78" t="s">
        <v>1420</v>
      </c>
      <c r="W78" t="s">
        <v>1421</v>
      </c>
      <c r="X78" t="s">
        <v>1422</v>
      </c>
      <c r="Y78" t="s">
        <v>1423</v>
      </c>
      <c r="Z78" t="s">
        <v>1424</v>
      </c>
      <c r="AA78" t="s">
        <v>1425</v>
      </c>
      <c r="AB78" t="s">
        <v>1426</v>
      </c>
      <c r="AC78" t="s">
        <v>1427</v>
      </c>
      <c r="AD78" t="s">
        <v>1427</v>
      </c>
      <c r="AE78" t="s">
        <v>224</v>
      </c>
      <c r="AG78">
        <v>53</v>
      </c>
      <c r="AH78">
        <v>3</v>
      </c>
      <c r="AI78">
        <v>3</v>
      </c>
      <c r="AJ78">
        <v>2</v>
      </c>
      <c r="AK78">
        <v>4</v>
      </c>
      <c r="AL78" t="s">
        <v>119</v>
      </c>
      <c r="AM78" t="s">
        <v>120</v>
      </c>
      <c r="AN78" t="s">
        <v>121</v>
      </c>
      <c r="AO78" t="s">
        <v>424</v>
      </c>
      <c r="AP78" t="s">
        <v>425</v>
      </c>
      <c r="AR78" t="s">
        <v>426</v>
      </c>
      <c r="AS78" t="s">
        <v>427</v>
      </c>
      <c r="AT78" t="s">
        <v>787</v>
      </c>
      <c r="AU78">
        <v>2024</v>
      </c>
      <c r="AV78">
        <v>54</v>
      </c>
      <c r="AW78">
        <v>22</v>
      </c>
      <c r="BB78">
        <v>11690</v>
      </c>
      <c r="BC78">
        <v>11708</v>
      </c>
      <c r="BE78" t="s">
        <v>1428</v>
      </c>
      <c r="BF78">
        <v>0</v>
      </c>
      <c r="BH78" t="s">
        <v>128</v>
      </c>
      <c r="BI78">
        <v>19</v>
      </c>
      <c r="BJ78" t="s">
        <v>406</v>
      </c>
      <c r="BK78" t="s">
        <v>101</v>
      </c>
      <c r="BL78" t="s">
        <v>250</v>
      </c>
      <c r="BM78" t="s">
        <v>1429</v>
      </c>
      <c r="BO78" t="s">
        <v>210</v>
      </c>
      <c r="BR78" s="1">
        <v>45876</v>
      </c>
      <c r="BS78" t="s">
        <v>1430</v>
      </c>
      <c r="BT78">
        <v>0</v>
      </c>
    </row>
    <row r="79" spans="1:72" x14ac:dyDescent="0.25">
      <c r="A79" t="s">
        <v>72</v>
      </c>
      <c r="B79" t="s">
        <v>1390</v>
      </c>
      <c r="F79" t="s">
        <v>1391</v>
      </c>
      <c r="I79" t="s">
        <v>1392</v>
      </c>
      <c r="J79" t="s">
        <v>1393</v>
      </c>
      <c r="M79" t="s">
        <v>78</v>
      </c>
      <c r="N79" t="s">
        <v>79</v>
      </c>
      <c r="T79" t="s">
        <v>1394</v>
      </c>
      <c r="U79" t="s">
        <v>1395</v>
      </c>
      <c r="V79" t="s">
        <v>1396</v>
      </c>
      <c r="W79" t="s">
        <v>1397</v>
      </c>
      <c r="X79" t="s">
        <v>1398</v>
      </c>
      <c r="Y79" t="s">
        <v>1399</v>
      </c>
      <c r="Z79" t="s">
        <v>1400</v>
      </c>
      <c r="AA79" t="s">
        <v>1401</v>
      </c>
      <c r="AB79" t="s">
        <v>1402</v>
      </c>
      <c r="AC79" t="s">
        <v>1403</v>
      </c>
      <c r="AD79" t="s">
        <v>1404</v>
      </c>
      <c r="AE79" t="s">
        <v>1405</v>
      </c>
      <c r="AG79">
        <v>109</v>
      </c>
      <c r="AH79">
        <v>5</v>
      </c>
      <c r="AI79">
        <v>5</v>
      </c>
      <c r="AJ79">
        <v>7</v>
      </c>
      <c r="AK79">
        <v>18</v>
      </c>
      <c r="AL79" t="s">
        <v>1141</v>
      </c>
      <c r="AM79" t="s">
        <v>670</v>
      </c>
      <c r="AN79" t="s">
        <v>1142</v>
      </c>
      <c r="AO79" t="s">
        <v>1406</v>
      </c>
      <c r="AP79" t="s">
        <v>1407</v>
      </c>
      <c r="AR79" t="s">
        <v>1408</v>
      </c>
      <c r="AS79" t="s">
        <v>1409</v>
      </c>
      <c r="AT79" t="s">
        <v>149</v>
      </c>
      <c r="AU79">
        <v>2024</v>
      </c>
      <c r="AV79">
        <v>209</v>
      </c>
      <c r="BD79">
        <v>123746</v>
      </c>
      <c r="BE79" t="s">
        <v>1410</v>
      </c>
      <c r="BF79">
        <v>0</v>
      </c>
      <c r="BH79" t="s">
        <v>1386</v>
      </c>
      <c r="BI79">
        <v>17</v>
      </c>
      <c r="BJ79" t="s">
        <v>1411</v>
      </c>
      <c r="BK79" t="s">
        <v>208</v>
      </c>
      <c r="BL79" t="s">
        <v>1412</v>
      </c>
      <c r="BM79" t="s">
        <v>1413</v>
      </c>
      <c r="BO79" t="s">
        <v>210</v>
      </c>
      <c r="BR79" s="1">
        <v>45876</v>
      </c>
      <c r="BS79" t="s">
        <v>1414</v>
      </c>
      <c r="BT79">
        <v>0</v>
      </c>
    </row>
    <row r="80" spans="1:72" x14ac:dyDescent="0.25">
      <c r="A80" t="s">
        <v>72</v>
      </c>
      <c r="B80" t="s">
        <v>1688</v>
      </c>
      <c r="F80" t="s">
        <v>1689</v>
      </c>
      <c r="I80" t="s">
        <v>1690</v>
      </c>
      <c r="J80" t="s">
        <v>110</v>
      </c>
      <c r="M80" t="s">
        <v>78</v>
      </c>
      <c r="N80" t="s">
        <v>79</v>
      </c>
      <c r="T80" t="s">
        <v>1691</v>
      </c>
      <c r="U80" t="s">
        <v>1692</v>
      </c>
      <c r="V80" t="s">
        <v>1693</v>
      </c>
      <c r="W80" t="s">
        <v>1694</v>
      </c>
      <c r="X80" t="s">
        <v>1695</v>
      </c>
      <c r="Y80" t="s">
        <v>1696</v>
      </c>
      <c r="Z80" t="s">
        <v>1697</v>
      </c>
      <c r="AC80" t="s">
        <v>1698</v>
      </c>
      <c r="AD80" t="s">
        <v>1698</v>
      </c>
      <c r="AE80" t="s">
        <v>224</v>
      </c>
      <c r="AG80">
        <v>43</v>
      </c>
      <c r="AH80">
        <v>2</v>
      </c>
      <c r="AI80">
        <v>2</v>
      </c>
      <c r="AJ80">
        <v>5</v>
      </c>
      <c r="AK80">
        <v>20</v>
      </c>
      <c r="AL80" t="s">
        <v>119</v>
      </c>
      <c r="AM80" t="s">
        <v>120</v>
      </c>
      <c r="AN80" t="s">
        <v>121</v>
      </c>
      <c r="AO80" t="s">
        <v>122</v>
      </c>
      <c r="AP80" t="s">
        <v>123</v>
      </c>
      <c r="AR80" t="s">
        <v>124</v>
      </c>
      <c r="AS80" t="s">
        <v>125</v>
      </c>
      <c r="AT80" t="s">
        <v>149</v>
      </c>
      <c r="AU80">
        <v>2024</v>
      </c>
      <c r="AV80">
        <v>64</v>
      </c>
      <c r="AW80">
        <v>6</v>
      </c>
      <c r="BB80">
        <v>3473</v>
      </c>
      <c r="BC80">
        <v>3507</v>
      </c>
      <c r="BE80" t="s">
        <v>1699</v>
      </c>
      <c r="BF80">
        <v>0</v>
      </c>
      <c r="BH80" t="s">
        <v>1684</v>
      </c>
      <c r="BI80">
        <v>35</v>
      </c>
      <c r="BJ80" t="s">
        <v>129</v>
      </c>
      <c r="BK80" t="s">
        <v>130</v>
      </c>
      <c r="BL80" t="s">
        <v>131</v>
      </c>
      <c r="BM80" t="s">
        <v>1700</v>
      </c>
      <c r="BR80" s="1">
        <v>45876</v>
      </c>
      <c r="BS80" t="s">
        <v>1701</v>
      </c>
      <c r="BT80">
        <v>0</v>
      </c>
    </row>
    <row r="81" spans="1:72" x14ac:dyDescent="0.25">
      <c r="A81" t="s">
        <v>72</v>
      </c>
      <c r="B81" t="s">
        <v>2053</v>
      </c>
      <c r="F81" t="s">
        <v>2054</v>
      </c>
      <c r="I81" t="s">
        <v>2055</v>
      </c>
      <c r="J81" t="s">
        <v>215</v>
      </c>
      <c r="M81" t="s">
        <v>78</v>
      </c>
      <c r="N81" t="s">
        <v>79</v>
      </c>
      <c r="T81" t="s">
        <v>2056</v>
      </c>
      <c r="V81" t="s">
        <v>2057</v>
      </c>
      <c r="W81" t="s">
        <v>2058</v>
      </c>
      <c r="X81" t="s">
        <v>2059</v>
      </c>
      <c r="Y81" t="s">
        <v>220</v>
      </c>
      <c r="Z81" t="s">
        <v>2060</v>
      </c>
      <c r="AB81" t="s">
        <v>2061</v>
      </c>
      <c r="AC81" t="s">
        <v>2062</v>
      </c>
      <c r="AD81" t="s">
        <v>2062</v>
      </c>
      <c r="AE81" t="s">
        <v>2063</v>
      </c>
      <c r="AG81">
        <v>62</v>
      </c>
      <c r="AH81">
        <v>4</v>
      </c>
      <c r="AI81">
        <v>4</v>
      </c>
      <c r="AJ81">
        <v>1</v>
      </c>
      <c r="AK81">
        <v>30</v>
      </c>
      <c r="AL81" t="s">
        <v>225</v>
      </c>
      <c r="AM81" t="s">
        <v>226</v>
      </c>
      <c r="AN81" t="s">
        <v>2064</v>
      </c>
      <c r="AP81" t="s">
        <v>228</v>
      </c>
      <c r="AR81" t="s">
        <v>229</v>
      </c>
      <c r="AS81" t="s">
        <v>230</v>
      </c>
      <c r="AT81" t="s">
        <v>204</v>
      </c>
      <c r="AU81">
        <v>2023</v>
      </c>
      <c r="AV81">
        <v>11</v>
      </c>
      <c r="AW81">
        <v>17</v>
      </c>
      <c r="BD81">
        <v>3626</v>
      </c>
      <c r="BE81" t="s">
        <v>2065</v>
      </c>
      <c r="BF81">
        <v>0</v>
      </c>
      <c r="BI81">
        <v>27</v>
      </c>
      <c r="BJ81" t="s">
        <v>230</v>
      </c>
      <c r="BK81" t="s">
        <v>101</v>
      </c>
      <c r="BL81" t="s">
        <v>230</v>
      </c>
      <c r="BM81" t="s">
        <v>2066</v>
      </c>
      <c r="BO81" t="s">
        <v>104</v>
      </c>
      <c r="BR81" s="1">
        <v>45876</v>
      </c>
      <c r="BS81" t="s">
        <v>2067</v>
      </c>
      <c r="BT81">
        <v>0</v>
      </c>
    </row>
    <row r="82" spans="1:72" x14ac:dyDescent="0.25">
      <c r="A82" t="s">
        <v>72</v>
      </c>
      <c r="B82" t="s">
        <v>2663</v>
      </c>
      <c r="F82" t="s">
        <v>2664</v>
      </c>
      <c r="I82" t="s">
        <v>2665</v>
      </c>
      <c r="J82" t="s">
        <v>2666</v>
      </c>
      <c r="M82" t="s">
        <v>78</v>
      </c>
      <c r="N82" t="s">
        <v>79</v>
      </c>
      <c r="T82" t="s">
        <v>2667</v>
      </c>
      <c r="U82" t="s">
        <v>2668</v>
      </c>
      <c r="V82" t="s">
        <v>2669</v>
      </c>
      <c r="W82" t="s">
        <v>2670</v>
      </c>
      <c r="X82" t="s">
        <v>2059</v>
      </c>
      <c r="Y82" t="s">
        <v>2671</v>
      </c>
      <c r="Z82" t="s">
        <v>2672</v>
      </c>
      <c r="AB82" t="s">
        <v>2673</v>
      </c>
      <c r="AC82" t="s">
        <v>1930</v>
      </c>
      <c r="AD82" t="s">
        <v>1931</v>
      </c>
      <c r="AE82" t="s">
        <v>2674</v>
      </c>
      <c r="AG82">
        <v>47</v>
      </c>
      <c r="AH82">
        <v>3</v>
      </c>
      <c r="AI82">
        <v>3</v>
      </c>
      <c r="AJ82">
        <v>1</v>
      </c>
      <c r="AK82">
        <v>19</v>
      </c>
      <c r="AL82" t="s">
        <v>399</v>
      </c>
      <c r="AM82" t="s">
        <v>265</v>
      </c>
      <c r="AN82" t="s">
        <v>400</v>
      </c>
      <c r="AO82" t="s">
        <v>2675</v>
      </c>
      <c r="AP82" t="s">
        <v>2676</v>
      </c>
      <c r="AR82" t="s">
        <v>2677</v>
      </c>
      <c r="AS82" t="s">
        <v>2678</v>
      </c>
      <c r="AU82">
        <v>2023</v>
      </c>
      <c r="AV82">
        <v>45</v>
      </c>
      <c r="AW82">
        <v>2</v>
      </c>
      <c r="BB82">
        <v>1939</v>
      </c>
      <c r="BC82">
        <v>1951</v>
      </c>
      <c r="BE82" t="s">
        <v>2679</v>
      </c>
      <c r="BF82">
        <v>0</v>
      </c>
      <c r="BI82">
        <v>13</v>
      </c>
      <c r="BJ82" t="s">
        <v>406</v>
      </c>
      <c r="BK82" t="s">
        <v>101</v>
      </c>
      <c r="BL82" t="s">
        <v>250</v>
      </c>
      <c r="BM82" t="s">
        <v>2680</v>
      </c>
      <c r="BR82" s="1">
        <v>45876</v>
      </c>
      <c r="BS82" t="s">
        <v>2681</v>
      </c>
      <c r="BT82">
        <v>0</v>
      </c>
    </row>
    <row r="83" spans="1:72" x14ac:dyDescent="0.25">
      <c r="A83" t="s">
        <v>72</v>
      </c>
      <c r="B83" t="s">
        <v>1921</v>
      </c>
      <c r="F83" t="s">
        <v>1922</v>
      </c>
      <c r="I83" t="s">
        <v>1923</v>
      </c>
      <c r="J83" t="s">
        <v>434</v>
      </c>
      <c r="M83" t="s">
        <v>78</v>
      </c>
      <c r="N83" t="s">
        <v>79</v>
      </c>
      <c r="T83" t="s">
        <v>1924</v>
      </c>
      <c r="U83" t="s">
        <v>844</v>
      </c>
      <c r="V83" t="s">
        <v>1925</v>
      </c>
      <c r="W83" t="s">
        <v>1926</v>
      </c>
      <c r="X83" t="s">
        <v>1927</v>
      </c>
      <c r="Y83" t="s">
        <v>220</v>
      </c>
      <c r="Z83" t="s">
        <v>1928</v>
      </c>
      <c r="AB83" t="s">
        <v>1929</v>
      </c>
      <c r="AC83" t="s">
        <v>1930</v>
      </c>
      <c r="AD83" t="s">
        <v>1931</v>
      </c>
      <c r="AE83" t="s">
        <v>1932</v>
      </c>
      <c r="AG83">
        <v>71</v>
      </c>
      <c r="AH83">
        <v>17</v>
      </c>
      <c r="AI83">
        <v>17</v>
      </c>
      <c r="AJ83">
        <v>10</v>
      </c>
      <c r="AK83">
        <v>43</v>
      </c>
      <c r="AL83" t="s">
        <v>443</v>
      </c>
      <c r="AM83" t="s">
        <v>444</v>
      </c>
      <c r="AN83" t="s">
        <v>445</v>
      </c>
      <c r="AO83" t="s">
        <v>446</v>
      </c>
      <c r="AP83" t="s">
        <v>447</v>
      </c>
      <c r="AR83" t="s">
        <v>448</v>
      </c>
      <c r="AS83" t="s">
        <v>449</v>
      </c>
      <c r="AT83" t="s">
        <v>1933</v>
      </c>
      <c r="AU83">
        <v>2024</v>
      </c>
      <c r="AV83">
        <v>240</v>
      </c>
      <c r="BD83">
        <v>122581</v>
      </c>
      <c r="BE83" t="s">
        <v>1934</v>
      </c>
      <c r="BF83">
        <v>0</v>
      </c>
      <c r="BH83" t="s">
        <v>1917</v>
      </c>
      <c r="BI83">
        <v>16</v>
      </c>
      <c r="BJ83" t="s">
        <v>454</v>
      </c>
      <c r="BK83" t="s">
        <v>101</v>
      </c>
      <c r="BL83" t="s">
        <v>455</v>
      </c>
      <c r="BM83" t="s">
        <v>1935</v>
      </c>
      <c r="BR83" s="1">
        <v>45876</v>
      </c>
      <c r="BS83" t="s">
        <v>1936</v>
      </c>
      <c r="BT83">
        <v>0</v>
      </c>
    </row>
    <row r="84" spans="1:72" x14ac:dyDescent="0.25">
      <c r="A84" t="s">
        <v>72</v>
      </c>
      <c r="B84" t="s">
        <v>2016</v>
      </c>
      <c r="F84" t="s">
        <v>2017</v>
      </c>
      <c r="I84" t="s">
        <v>2018</v>
      </c>
      <c r="J84" t="s">
        <v>434</v>
      </c>
      <c r="M84" t="s">
        <v>78</v>
      </c>
      <c r="N84" t="s">
        <v>79</v>
      </c>
      <c r="T84" t="s">
        <v>2019</v>
      </c>
      <c r="V84" t="s">
        <v>2020</v>
      </c>
      <c r="W84" t="s">
        <v>2021</v>
      </c>
      <c r="X84" t="s">
        <v>219</v>
      </c>
      <c r="Y84" t="s">
        <v>220</v>
      </c>
      <c r="Z84" t="s">
        <v>2022</v>
      </c>
      <c r="AB84" t="s">
        <v>2023</v>
      </c>
      <c r="AC84" t="s">
        <v>2024</v>
      </c>
      <c r="AD84" t="s">
        <v>2025</v>
      </c>
      <c r="AE84" t="s">
        <v>2026</v>
      </c>
      <c r="AG84">
        <v>68</v>
      </c>
      <c r="AH84">
        <v>28</v>
      </c>
      <c r="AI84">
        <v>28</v>
      </c>
      <c r="AJ84">
        <v>10</v>
      </c>
      <c r="AK84">
        <v>87</v>
      </c>
      <c r="AL84" t="s">
        <v>443</v>
      </c>
      <c r="AM84" t="s">
        <v>444</v>
      </c>
      <c r="AN84" t="s">
        <v>445</v>
      </c>
      <c r="AO84" t="s">
        <v>446</v>
      </c>
      <c r="AP84" t="s">
        <v>447</v>
      </c>
      <c r="AR84" t="s">
        <v>448</v>
      </c>
      <c r="AS84" t="s">
        <v>449</v>
      </c>
      <c r="AT84" t="s">
        <v>1993</v>
      </c>
      <c r="AU84">
        <v>2024</v>
      </c>
      <c r="AV84">
        <v>237</v>
      </c>
      <c r="AX84" t="s">
        <v>2027</v>
      </c>
      <c r="BD84">
        <v>121502</v>
      </c>
      <c r="BE84" t="s">
        <v>2028</v>
      </c>
      <c r="BF84">
        <v>0</v>
      </c>
      <c r="BH84" t="s">
        <v>505</v>
      </c>
      <c r="BI84">
        <v>23</v>
      </c>
      <c r="BJ84" t="s">
        <v>454</v>
      </c>
      <c r="BK84" t="s">
        <v>101</v>
      </c>
      <c r="BL84" t="s">
        <v>455</v>
      </c>
      <c r="BM84" t="s">
        <v>2029</v>
      </c>
      <c r="BR84" s="1">
        <v>45876</v>
      </c>
      <c r="BS84" t="s">
        <v>2030</v>
      </c>
      <c r="BT84">
        <v>0</v>
      </c>
    </row>
    <row r="85" spans="1:72" x14ac:dyDescent="0.25">
      <c r="A85" t="s">
        <v>72</v>
      </c>
      <c r="B85" t="s">
        <v>2180</v>
      </c>
      <c r="F85" t="s">
        <v>2181</v>
      </c>
      <c r="I85" t="s">
        <v>2182</v>
      </c>
      <c r="J85" t="s">
        <v>2183</v>
      </c>
      <c r="M85" t="s">
        <v>78</v>
      </c>
      <c r="N85" t="s">
        <v>79</v>
      </c>
      <c r="T85" t="s">
        <v>2184</v>
      </c>
      <c r="U85" t="s">
        <v>2185</v>
      </c>
      <c r="V85" t="s">
        <v>2186</v>
      </c>
      <c r="W85" t="s">
        <v>2187</v>
      </c>
      <c r="X85" t="s">
        <v>2188</v>
      </c>
      <c r="Y85" t="s">
        <v>2189</v>
      </c>
      <c r="Z85" t="s">
        <v>2190</v>
      </c>
      <c r="AA85" t="s">
        <v>2191</v>
      </c>
      <c r="AB85" t="s">
        <v>2042</v>
      </c>
      <c r="AC85" t="s">
        <v>2043</v>
      </c>
      <c r="AD85" t="s">
        <v>2044</v>
      </c>
      <c r="AE85" t="s">
        <v>2192</v>
      </c>
      <c r="AG85">
        <v>60</v>
      </c>
      <c r="AH85">
        <v>9</v>
      </c>
      <c r="AI85">
        <v>10</v>
      </c>
      <c r="AJ85">
        <v>6</v>
      </c>
      <c r="AK85">
        <v>31</v>
      </c>
      <c r="AL85" t="s">
        <v>198</v>
      </c>
      <c r="AM85" t="s">
        <v>199</v>
      </c>
      <c r="AN85" t="s">
        <v>200</v>
      </c>
      <c r="AO85" t="s">
        <v>2193</v>
      </c>
      <c r="AP85" t="s">
        <v>2194</v>
      </c>
      <c r="AR85" t="s">
        <v>2195</v>
      </c>
      <c r="AS85" t="s">
        <v>2196</v>
      </c>
      <c r="AT85" t="s">
        <v>2197</v>
      </c>
      <c r="AU85">
        <v>2023</v>
      </c>
      <c r="AV85">
        <v>347</v>
      </c>
      <c r="BD85">
        <v>121321</v>
      </c>
      <c r="BE85" t="s">
        <v>2198</v>
      </c>
      <c r="BF85">
        <v>0</v>
      </c>
      <c r="BH85" t="s">
        <v>2199</v>
      </c>
      <c r="BI85">
        <v>10</v>
      </c>
      <c r="BJ85" t="s">
        <v>2200</v>
      </c>
      <c r="BK85" t="s">
        <v>101</v>
      </c>
      <c r="BL85" t="s">
        <v>2201</v>
      </c>
      <c r="BM85" t="s">
        <v>2202</v>
      </c>
      <c r="BR85" s="1">
        <v>45876</v>
      </c>
      <c r="BS85" t="s">
        <v>2203</v>
      </c>
      <c r="BT85">
        <v>0</v>
      </c>
    </row>
    <row r="86" spans="1:72" x14ac:dyDescent="0.25">
      <c r="A86" t="s">
        <v>72</v>
      </c>
      <c r="B86" t="s">
        <v>2031</v>
      </c>
      <c r="F86" t="s">
        <v>2032</v>
      </c>
      <c r="I86" t="s">
        <v>2033</v>
      </c>
      <c r="J86" t="s">
        <v>2034</v>
      </c>
      <c r="M86" t="s">
        <v>78</v>
      </c>
      <c r="N86" t="s">
        <v>79</v>
      </c>
      <c r="T86" t="s">
        <v>2035</v>
      </c>
      <c r="V86" t="s">
        <v>2036</v>
      </c>
      <c r="W86" t="s">
        <v>2037</v>
      </c>
      <c r="X86" t="s">
        <v>2038</v>
      </c>
      <c r="Y86" t="s">
        <v>2039</v>
      </c>
      <c r="Z86" t="s">
        <v>2040</v>
      </c>
      <c r="AA86" t="s">
        <v>2041</v>
      </c>
      <c r="AB86" t="s">
        <v>2042</v>
      </c>
      <c r="AC86" t="s">
        <v>2043</v>
      </c>
      <c r="AD86" t="s">
        <v>2044</v>
      </c>
      <c r="AE86" t="s">
        <v>2045</v>
      </c>
      <c r="AG86">
        <v>42</v>
      </c>
      <c r="AH86">
        <v>7</v>
      </c>
      <c r="AI86">
        <v>7</v>
      </c>
      <c r="AJ86">
        <v>5</v>
      </c>
      <c r="AK86">
        <v>32</v>
      </c>
      <c r="AL86" t="s">
        <v>264</v>
      </c>
      <c r="AM86" t="s">
        <v>265</v>
      </c>
      <c r="AN86" t="s">
        <v>266</v>
      </c>
      <c r="AO86" t="s">
        <v>2046</v>
      </c>
      <c r="AP86" t="s">
        <v>2047</v>
      </c>
      <c r="AR86" t="s">
        <v>2048</v>
      </c>
      <c r="AS86" t="s">
        <v>2049</v>
      </c>
      <c r="AT86" t="s">
        <v>787</v>
      </c>
      <c r="AU86">
        <v>2023</v>
      </c>
      <c r="AV86">
        <v>147</v>
      </c>
      <c r="BD86">
        <v>110802</v>
      </c>
      <c r="BE86" t="s">
        <v>2050</v>
      </c>
      <c r="BF86">
        <v>0</v>
      </c>
      <c r="BH86" t="s">
        <v>505</v>
      </c>
      <c r="BI86">
        <v>12</v>
      </c>
      <c r="BJ86" t="s">
        <v>331</v>
      </c>
      <c r="BK86" t="s">
        <v>101</v>
      </c>
      <c r="BL86" t="s">
        <v>250</v>
      </c>
      <c r="BM86" t="s">
        <v>2051</v>
      </c>
      <c r="BR86" s="1">
        <v>45876</v>
      </c>
      <c r="BS86" t="s">
        <v>2052</v>
      </c>
      <c r="BT86">
        <v>0</v>
      </c>
    </row>
    <row r="87" spans="1:72" x14ac:dyDescent="0.25">
      <c r="A87" t="s">
        <v>72</v>
      </c>
      <c r="B87" t="s">
        <v>2435</v>
      </c>
      <c r="F87" t="s">
        <v>2436</v>
      </c>
      <c r="I87" t="s">
        <v>2437</v>
      </c>
      <c r="J87" t="s">
        <v>2300</v>
      </c>
      <c r="M87" t="s">
        <v>78</v>
      </c>
      <c r="N87" t="s">
        <v>79</v>
      </c>
      <c r="T87" t="s">
        <v>2438</v>
      </c>
      <c r="U87" t="s">
        <v>2439</v>
      </c>
      <c r="V87" t="s">
        <v>2440</v>
      </c>
      <c r="W87" t="s">
        <v>2441</v>
      </c>
      <c r="X87" t="s">
        <v>2442</v>
      </c>
      <c r="Y87" t="s">
        <v>2443</v>
      </c>
      <c r="Z87" t="s">
        <v>2444</v>
      </c>
      <c r="AA87" t="s">
        <v>2445</v>
      </c>
      <c r="AB87" t="s">
        <v>2446</v>
      </c>
      <c r="AC87" t="s">
        <v>2447</v>
      </c>
      <c r="AD87" t="s">
        <v>2448</v>
      </c>
      <c r="AE87" t="s">
        <v>2449</v>
      </c>
      <c r="AG87">
        <v>44</v>
      </c>
      <c r="AH87">
        <v>13</v>
      </c>
      <c r="AI87">
        <v>13</v>
      </c>
      <c r="AJ87">
        <v>1</v>
      </c>
      <c r="AK87">
        <v>17</v>
      </c>
      <c r="AL87" t="s">
        <v>264</v>
      </c>
      <c r="AM87" t="s">
        <v>265</v>
      </c>
      <c r="AN87" t="s">
        <v>266</v>
      </c>
      <c r="AO87" t="s">
        <v>2309</v>
      </c>
      <c r="AP87" t="s">
        <v>2310</v>
      </c>
      <c r="AR87" t="s">
        <v>2311</v>
      </c>
      <c r="AS87" t="s">
        <v>2312</v>
      </c>
      <c r="AT87" t="s">
        <v>523</v>
      </c>
      <c r="AU87">
        <v>2023</v>
      </c>
      <c r="AV87">
        <v>147</v>
      </c>
      <c r="BD87">
        <v>106415</v>
      </c>
      <c r="BE87" t="s">
        <v>2450</v>
      </c>
      <c r="BF87">
        <v>0</v>
      </c>
      <c r="BH87" t="s">
        <v>1252</v>
      </c>
      <c r="BI87">
        <v>16</v>
      </c>
      <c r="BJ87" t="s">
        <v>506</v>
      </c>
      <c r="BK87" t="s">
        <v>208</v>
      </c>
      <c r="BL87" t="s">
        <v>155</v>
      </c>
      <c r="BM87" t="s">
        <v>2451</v>
      </c>
      <c r="BR87" s="1">
        <v>45876</v>
      </c>
      <c r="BS87" t="s">
        <v>2452</v>
      </c>
      <c r="BT87">
        <v>0</v>
      </c>
    </row>
    <row r="88" spans="1:72" x14ac:dyDescent="0.25">
      <c r="A88" t="s">
        <v>72</v>
      </c>
      <c r="B88" t="s">
        <v>3522</v>
      </c>
      <c r="F88" t="s">
        <v>3523</v>
      </c>
      <c r="I88" t="s">
        <v>3524</v>
      </c>
      <c r="J88" t="s">
        <v>730</v>
      </c>
      <c r="M88" t="s">
        <v>78</v>
      </c>
      <c r="N88" t="s">
        <v>79</v>
      </c>
      <c r="T88" t="s">
        <v>3525</v>
      </c>
      <c r="U88" t="s">
        <v>3526</v>
      </c>
      <c r="V88" t="s">
        <v>3527</v>
      </c>
      <c r="W88" t="s">
        <v>3528</v>
      </c>
      <c r="X88" t="s">
        <v>3529</v>
      </c>
      <c r="Y88" t="s">
        <v>3530</v>
      </c>
      <c r="Z88" t="s">
        <v>3531</v>
      </c>
      <c r="AB88" t="s">
        <v>3532</v>
      </c>
      <c r="AG88">
        <v>58</v>
      </c>
      <c r="AH88">
        <v>0</v>
      </c>
      <c r="AI88">
        <v>0</v>
      </c>
      <c r="AJ88">
        <v>1</v>
      </c>
      <c r="AK88">
        <v>3</v>
      </c>
      <c r="AL88" t="s">
        <v>399</v>
      </c>
      <c r="AM88" t="s">
        <v>265</v>
      </c>
      <c r="AN88" t="s">
        <v>400</v>
      </c>
      <c r="AO88" t="s">
        <v>744</v>
      </c>
      <c r="AP88" t="s">
        <v>745</v>
      </c>
      <c r="AR88" t="s">
        <v>746</v>
      </c>
      <c r="AS88" t="s">
        <v>747</v>
      </c>
      <c r="AU88">
        <v>2022</v>
      </c>
      <c r="AV88">
        <v>9</v>
      </c>
      <c r="AW88" s="2">
        <v>45750</v>
      </c>
      <c r="BB88">
        <v>81</v>
      </c>
      <c r="BC88">
        <v>102</v>
      </c>
      <c r="BE88" t="s">
        <v>3533</v>
      </c>
      <c r="BF88">
        <v>0</v>
      </c>
      <c r="BI88">
        <v>22</v>
      </c>
      <c r="BJ88" t="s">
        <v>179</v>
      </c>
      <c r="BK88" t="s">
        <v>154</v>
      </c>
      <c r="BL88" t="s">
        <v>155</v>
      </c>
      <c r="BM88" t="s">
        <v>3534</v>
      </c>
      <c r="BR88" s="1">
        <v>45876</v>
      </c>
      <c r="BS88" t="s">
        <v>3535</v>
      </c>
      <c r="BT88">
        <v>0</v>
      </c>
    </row>
    <row r="89" spans="1:72" x14ac:dyDescent="0.25">
      <c r="A89" t="s">
        <v>334</v>
      </c>
      <c r="B89" t="s">
        <v>2583</v>
      </c>
      <c r="E89" t="s">
        <v>336</v>
      </c>
      <c r="F89" t="s">
        <v>2584</v>
      </c>
      <c r="I89" t="s">
        <v>2585</v>
      </c>
      <c r="J89" t="s">
        <v>2586</v>
      </c>
      <c r="K89" t="s">
        <v>2587</v>
      </c>
      <c r="M89" t="s">
        <v>78</v>
      </c>
      <c r="N89" t="s">
        <v>341</v>
      </c>
      <c r="O89" t="s">
        <v>2588</v>
      </c>
      <c r="P89" t="s">
        <v>2589</v>
      </c>
      <c r="Q89" t="s">
        <v>2590</v>
      </c>
      <c r="R89" t="s">
        <v>658</v>
      </c>
      <c r="T89" t="s">
        <v>2591</v>
      </c>
      <c r="V89" t="s">
        <v>2592</v>
      </c>
      <c r="W89" t="s">
        <v>2593</v>
      </c>
      <c r="X89" t="s">
        <v>2594</v>
      </c>
      <c r="Y89" t="s">
        <v>2595</v>
      </c>
      <c r="Z89" t="s">
        <v>2596</v>
      </c>
      <c r="AG89">
        <v>21</v>
      </c>
      <c r="AH89">
        <v>0</v>
      </c>
      <c r="AI89">
        <v>0</v>
      </c>
      <c r="AJ89">
        <v>0</v>
      </c>
      <c r="AK89">
        <v>0</v>
      </c>
      <c r="AL89" t="s">
        <v>336</v>
      </c>
      <c r="AM89" t="s">
        <v>352</v>
      </c>
      <c r="AN89" t="s">
        <v>353</v>
      </c>
      <c r="AO89" t="s">
        <v>2597</v>
      </c>
      <c r="AQ89" t="s">
        <v>2598</v>
      </c>
      <c r="AR89" t="s">
        <v>2599</v>
      </c>
      <c r="AU89">
        <v>2023</v>
      </c>
      <c r="BB89">
        <v>454</v>
      </c>
      <c r="BC89">
        <v>459</v>
      </c>
      <c r="BE89" t="s">
        <v>2600</v>
      </c>
      <c r="BF89">
        <v>0</v>
      </c>
      <c r="BI89">
        <v>6</v>
      </c>
      <c r="BJ89" t="s">
        <v>1009</v>
      </c>
      <c r="BK89" t="s">
        <v>359</v>
      </c>
      <c r="BL89" t="s">
        <v>250</v>
      </c>
      <c r="BM89" t="s">
        <v>2601</v>
      </c>
      <c r="BR89" s="1">
        <v>45876</v>
      </c>
      <c r="BS89" t="s">
        <v>2602</v>
      </c>
      <c r="BT89">
        <v>0</v>
      </c>
    </row>
    <row r="90" spans="1:72" x14ac:dyDescent="0.25">
      <c r="A90" t="s">
        <v>72</v>
      </c>
      <c r="B90" t="s">
        <v>2883</v>
      </c>
      <c r="F90" t="s">
        <v>2884</v>
      </c>
      <c r="I90" t="s">
        <v>2885</v>
      </c>
      <c r="J90" t="s">
        <v>215</v>
      </c>
      <c r="M90" t="s">
        <v>78</v>
      </c>
      <c r="N90" t="s">
        <v>79</v>
      </c>
      <c r="T90" t="s">
        <v>2886</v>
      </c>
      <c r="U90" t="s">
        <v>392</v>
      </c>
      <c r="V90" t="s">
        <v>2887</v>
      </c>
      <c r="W90" t="s">
        <v>2888</v>
      </c>
      <c r="X90" t="s">
        <v>2889</v>
      </c>
      <c r="Y90" t="s">
        <v>2890</v>
      </c>
      <c r="Z90" t="s">
        <v>2891</v>
      </c>
      <c r="AA90" t="s">
        <v>2892</v>
      </c>
      <c r="AB90" t="s">
        <v>2893</v>
      </c>
      <c r="AC90" t="s">
        <v>2894</v>
      </c>
      <c r="AD90" t="s">
        <v>2895</v>
      </c>
      <c r="AE90" t="s">
        <v>2896</v>
      </c>
      <c r="AG90">
        <v>31</v>
      </c>
      <c r="AH90">
        <v>0</v>
      </c>
      <c r="AI90">
        <v>0</v>
      </c>
      <c r="AJ90">
        <v>1</v>
      </c>
      <c r="AK90">
        <v>13</v>
      </c>
      <c r="AL90" t="s">
        <v>225</v>
      </c>
      <c r="AM90" t="s">
        <v>226</v>
      </c>
      <c r="AN90" t="s">
        <v>227</v>
      </c>
      <c r="AP90" t="s">
        <v>228</v>
      </c>
      <c r="AR90" t="s">
        <v>229</v>
      </c>
      <c r="AS90" t="s">
        <v>230</v>
      </c>
      <c r="AT90" t="s">
        <v>478</v>
      </c>
      <c r="AU90">
        <v>2022</v>
      </c>
      <c r="AV90">
        <v>10</v>
      </c>
      <c r="AW90">
        <v>20</v>
      </c>
      <c r="BD90">
        <v>3888</v>
      </c>
      <c r="BE90" t="s">
        <v>2897</v>
      </c>
      <c r="BF90">
        <v>0</v>
      </c>
      <c r="BI90">
        <v>17</v>
      </c>
      <c r="BJ90" t="s">
        <v>230</v>
      </c>
      <c r="BK90" t="s">
        <v>101</v>
      </c>
      <c r="BL90" t="s">
        <v>230</v>
      </c>
      <c r="BM90" t="s">
        <v>2898</v>
      </c>
      <c r="BO90" t="s">
        <v>104</v>
      </c>
      <c r="BR90" s="1">
        <v>45876</v>
      </c>
      <c r="BS90" t="s">
        <v>2899</v>
      </c>
      <c r="BT90">
        <v>0</v>
      </c>
    </row>
    <row r="91" spans="1:72" x14ac:dyDescent="0.25">
      <c r="A91" t="s">
        <v>72</v>
      </c>
      <c r="B91" t="s">
        <v>3053</v>
      </c>
      <c r="F91" t="s">
        <v>3054</v>
      </c>
      <c r="I91" t="s">
        <v>3055</v>
      </c>
      <c r="J91" t="s">
        <v>3056</v>
      </c>
      <c r="M91" t="s">
        <v>78</v>
      </c>
      <c r="N91" t="s">
        <v>79</v>
      </c>
      <c r="T91" t="s">
        <v>3057</v>
      </c>
      <c r="U91" t="s">
        <v>3058</v>
      </c>
      <c r="V91" t="s">
        <v>3059</v>
      </c>
      <c r="W91" t="s">
        <v>3060</v>
      </c>
      <c r="X91" t="s">
        <v>3061</v>
      </c>
      <c r="Y91" t="s">
        <v>3062</v>
      </c>
      <c r="Z91" t="s">
        <v>3063</v>
      </c>
      <c r="AA91" t="s">
        <v>3064</v>
      </c>
      <c r="AB91" t="s">
        <v>3065</v>
      </c>
      <c r="AC91" t="s">
        <v>3066</v>
      </c>
      <c r="AD91" t="s">
        <v>3067</v>
      </c>
      <c r="AE91" t="s">
        <v>3068</v>
      </c>
      <c r="AG91">
        <v>54</v>
      </c>
      <c r="AH91">
        <v>3</v>
      </c>
      <c r="AI91">
        <v>3</v>
      </c>
      <c r="AJ91">
        <v>3</v>
      </c>
      <c r="AK91">
        <v>23</v>
      </c>
      <c r="AL91" t="s">
        <v>92</v>
      </c>
      <c r="AM91" t="s">
        <v>93</v>
      </c>
      <c r="AN91" t="s">
        <v>94</v>
      </c>
      <c r="AO91" t="s">
        <v>3069</v>
      </c>
      <c r="AP91" t="s">
        <v>3070</v>
      </c>
      <c r="AR91" t="s">
        <v>3071</v>
      </c>
      <c r="AS91" t="s">
        <v>3072</v>
      </c>
      <c r="AT91" t="s">
        <v>478</v>
      </c>
      <c r="AU91">
        <v>2022</v>
      </c>
      <c r="AV91">
        <v>42</v>
      </c>
      <c r="AW91">
        <v>10</v>
      </c>
      <c r="BB91">
        <v>1837</v>
      </c>
      <c r="BC91">
        <v>1855</v>
      </c>
      <c r="BE91" t="s">
        <v>3073</v>
      </c>
      <c r="BF91">
        <v>0</v>
      </c>
      <c r="BH91" t="s">
        <v>852</v>
      </c>
      <c r="BI91">
        <v>19</v>
      </c>
      <c r="BJ91" t="s">
        <v>179</v>
      </c>
      <c r="BK91" t="s">
        <v>208</v>
      </c>
      <c r="BL91" t="s">
        <v>155</v>
      </c>
      <c r="BM91" t="s">
        <v>3074</v>
      </c>
      <c r="BR91" s="1">
        <v>45876</v>
      </c>
      <c r="BS91" t="s">
        <v>3075</v>
      </c>
      <c r="BT91">
        <v>0</v>
      </c>
    </row>
    <row r="92" spans="1:72" x14ac:dyDescent="0.25">
      <c r="A92" t="s">
        <v>334</v>
      </c>
      <c r="B92" t="s">
        <v>2603</v>
      </c>
      <c r="D92" t="s">
        <v>2604</v>
      </c>
      <c r="F92" t="s">
        <v>2605</v>
      </c>
      <c r="I92" t="s">
        <v>2606</v>
      </c>
      <c r="J92" t="s">
        <v>2607</v>
      </c>
      <c r="K92" t="s">
        <v>991</v>
      </c>
      <c r="M92" t="s">
        <v>78</v>
      </c>
      <c r="N92" t="s">
        <v>341</v>
      </c>
      <c r="O92" t="s">
        <v>2608</v>
      </c>
      <c r="P92" t="s">
        <v>2525</v>
      </c>
      <c r="Q92" t="s">
        <v>2526</v>
      </c>
      <c r="R92" t="s">
        <v>2609</v>
      </c>
      <c r="T92" t="s">
        <v>2610</v>
      </c>
      <c r="V92" t="s">
        <v>2611</v>
      </c>
      <c r="W92" t="s">
        <v>2612</v>
      </c>
      <c r="X92" t="s">
        <v>2613</v>
      </c>
      <c r="Y92" t="s">
        <v>2614</v>
      </c>
      <c r="Z92" t="s">
        <v>2615</v>
      </c>
      <c r="AA92" t="s">
        <v>2616</v>
      </c>
      <c r="AC92" t="s">
        <v>2617</v>
      </c>
      <c r="AD92" t="s">
        <v>2618</v>
      </c>
      <c r="AE92" t="s">
        <v>2619</v>
      </c>
      <c r="AG92">
        <v>27</v>
      </c>
      <c r="AH92">
        <v>3</v>
      </c>
      <c r="AI92">
        <v>3</v>
      </c>
      <c r="AJ92">
        <v>2</v>
      </c>
      <c r="AK92">
        <v>7</v>
      </c>
      <c r="AL92" t="s">
        <v>1001</v>
      </c>
      <c r="AM92" t="s">
        <v>1002</v>
      </c>
      <c r="AN92" t="s">
        <v>1003</v>
      </c>
      <c r="AO92" t="s">
        <v>1004</v>
      </c>
      <c r="AP92" t="s">
        <v>1005</v>
      </c>
      <c r="AQ92" t="s">
        <v>2620</v>
      </c>
      <c r="AR92" t="s">
        <v>1007</v>
      </c>
      <c r="AU92">
        <v>2023</v>
      </c>
      <c r="AV92">
        <v>13718</v>
      </c>
      <c r="BB92">
        <v>137</v>
      </c>
      <c r="BC92">
        <v>153</v>
      </c>
      <c r="BE92" t="s">
        <v>2621</v>
      </c>
      <c r="BF92">
        <v>0</v>
      </c>
      <c r="BI92">
        <v>17</v>
      </c>
      <c r="BJ92" t="s">
        <v>2544</v>
      </c>
      <c r="BK92" t="s">
        <v>359</v>
      </c>
      <c r="BL92" t="s">
        <v>250</v>
      </c>
      <c r="BM92" t="s">
        <v>2622</v>
      </c>
      <c r="BR92" s="1">
        <v>45876</v>
      </c>
      <c r="BS92" t="s">
        <v>2623</v>
      </c>
      <c r="BT92">
        <v>0</v>
      </c>
    </row>
    <row r="93" spans="1:72" x14ac:dyDescent="0.25">
      <c r="A93" t="s">
        <v>72</v>
      </c>
      <c r="B93" t="s">
        <v>2414</v>
      </c>
      <c r="F93" t="s">
        <v>2415</v>
      </c>
      <c r="I93" t="s">
        <v>2416</v>
      </c>
      <c r="J93" t="s">
        <v>2417</v>
      </c>
      <c r="M93" t="s">
        <v>78</v>
      </c>
      <c r="N93" t="s">
        <v>79</v>
      </c>
      <c r="T93" t="s">
        <v>2418</v>
      </c>
      <c r="U93" t="s">
        <v>2419</v>
      </c>
      <c r="V93" t="s">
        <v>2420</v>
      </c>
      <c r="W93" t="s">
        <v>2421</v>
      </c>
      <c r="X93" t="s">
        <v>759</v>
      </c>
      <c r="Y93" t="s">
        <v>2422</v>
      </c>
      <c r="Z93" t="s">
        <v>2423</v>
      </c>
      <c r="AA93" t="s">
        <v>2424</v>
      </c>
      <c r="AC93" t="s">
        <v>2425</v>
      </c>
      <c r="AD93" t="s">
        <v>2426</v>
      </c>
      <c r="AE93" t="s">
        <v>2427</v>
      </c>
      <c r="AG93">
        <v>67</v>
      </c>
      <c r="AH93">
        <v>4</v>
      </c>
      <c r="AI93">
        <v>4</v>
      </c>
      <c r="AJ93">
        <v>1</v>
      </c>
      <c r="AK93">
        <v>18</v>
      </c>
      <c r="AL93" t="s">
        <v>920</v>
      </c>
      <c r="AM93" t="s">
        <v>921</v>
      </c>
      <c r="AN93" t="s">
        <v>922</v>
      </c>
      <c r="AO93" t="s">
        <v>2428</v>
      </c>
      <c r="AP93" t="s">
        <v>2429</v>
      </c>
      <c r="AR93" t="s">
        <v>2430</v>
      </c>
      <c r="AS93" t="s">
        <v>2431</v>
      </c>
      <c r="AT93" t="s">
        <v>329</v>
      </c>
      <c r="AU93">
        <v>2023</v>
      </c>
      <c r="AV93">
        <v>58</v>
      </c>
      <c r="AW93">
        <v>1</v>
      </c>
      <c r="BD93">
        <v>2350003</v>
      </c>
      <c r="BE93" t="s">
        <v>2432</v>
      </c>
      <c r="BF93">
        <v>0</v>
      </c>
      <c r="BH93" t="s">
        <v>1252</v>
      </c>
      <c r="BI93">
        <v>38</v>
      </c>
      <c r="BJ93" t="s">
        <v>179</v>
      </c>
      <c r="BK93" t="s">
        <v>154</v>
      </c>
      <c r="BL93" t="s">
        <v>155</v>
      </c>
      <c r="BM93" t="s">
        <v>2433</v>
      </c>
      <c r="BR93" s="1">
        <v>45876</v>
      </c>
      <c r="BS93" t="s">
        <v>2434</v>
      </c>
      <c r="BT93">
        <v>0</v>
      </c>
    </row>
    <row r="94" spans="1:72" x14ac:dyDescent="0.25">
      <c r="A94" t="s">
        <v>72</v>
      </c>
      <c r="B94" t="s">
        <v>3189</v>
      </c>
      <c r="F94" t="s">
        <v>3190</v>
      </c>
      <c r="I94" t="s">
        <v>3191</v>
      </c>
      <c r="J94" t="s">
        <v>3192</v>
      </c>
      <c r="M94" t="s">
        <v>78</v>
      </c>
      <c r="N94" t="s">
        <v>79</v>
      </c>
      <c r="T94" t="s">
        <v>3193</v>
      </c>
      <c r="U94" t="s">
        <v>3194</v>
      </c>
      <c r="V94" t="s">
        <v>3195</v>
      </c>
      <c r="W94" t="s">
        <v>3196</v>
      </c>
      <c r="X94" t="s">
        <v>3197</v>
      </c>
      <c r="Y94" t="s">
        <v>3198</v>
      </c>
      <c r="Z94" t="s">
        <v>3199</v>
      </c>
      <c r="AA94" t="s">
        <v>3200</v>
      </c>
      <c r="AB94" t="s">
        <v>3201</v>
      </c>
      <c r="AC94" t="s">
        <v>3202</v>
      </c>
      <c r="AD94" t="s">
        <v>3203</v>
      </c>
      <c r="AE94" t="s">
        <v>3204</v>
      </c>
      <c r="AG94">
        <v>43</v>
      </c>
      <c r="AH94">
        <v>0</v>
      </c>
      <c r="AI94">
        <v>0</v>
      </c>
      <c r="AJ94">
        <v>1</v>
      </c>
      <c r="AK94">
        <v>12</v>
      </c>
      <c r="AL94" t="s">
        <v>92</v>
      </c>
      <c r="AM94" t="s">
        <v>93</v>
      </c>
      <c r="AN94" t="s">
        <v>94</v>
      </c>
      <c r="AO94" t="s">
        <v>3205</v>
      </c>
      <c r="AP94" t="s">
        <v>3206</v>
      </c>
      <c r="AR94" t="s">
        <v>3207</v>
      </c>
      <c r="AS94" t="s">
        <v>3208</v>
      </c>
      <c r="AT94" t="s">
        <v>126</v>
      </c>
      <c r="AU94">
        <v>2022</v>
      </c>
      <c r="AV94">
        <v>45</v>
      </c>
      <c r="AW94">
        <v>2</v>
      </c>
      <c r="BB94">
        <v>445</v>
      </c>
      <c r="BC94">
        <v>465</v>
      </c>
      <c r="BE94" t="s">
        <v>3209</v>
      </c>
      <c r="BF94">
        <v>0</v>
      </c>
      <c r="BH94" t="s">
        <v>3186</v>
      </c>
      <c r="BI94">
        <v>21</v>
      </c>
      <c r="BJ94" t="s">
        <v>179</v>
      </c>
      <c r="BK94" t="s">
        <v>208</v>
      </c>
      <c r="BL94" t="s">
        <v>155</v>
      </c>
      <c r="BM94" t="s">
        <v>3210</v>
      </c>
      <c r="BR94" s="1">
        <v>45876</v>
      </c>
      <c r="BS94" t="s">
        <v>3211</v>
      </c>
      <c r="BT94">
        <v>0</v>
      </c>
    </row>
    <row r="95" spans="1:72" x14ac:dyDescent="0.25">
      <c r="A95" t="s">
        <v>334</v>
      </c>
      <c r="B95" t="s">
        <v>1812</v>
      </c>
      <c r="D95" t="s">
        <v>1813</v>
      </c>
      <c r="F95" t="s">
        <v>1814</v>
      </c>
      <c r="I95" t="s">
        <v>1815</v>
      </c>
      <c r="J95" t="s">
        <v>1816</v>
      </c>
      <c r="K95" t="s">
        <v>991</v>
      </c>
      <c r="M95" t="s">
        <v>78</v>
      </c>
      <c r="N95" t="s">
        <v>341</v>
      </c>
      <c r="O95" t="s">
        <v>1817</v>
      </c>
      <c r="P95" t="s">
        <v>1818</v>
      </c>
      <c r="Q95" t="s">
        <v>1819</v>
      </c>
      <c r="T95" t="s">
        <v>1820</v>
      </c>
      <c r="V95" t="s">
        <v>1821</v>
      </c>
      <c r="W95" t="s">
        <v>1822</v>
      </c>
      <c r="X95" t="s">
        <v>1823</v>
      </c>
      <c r="Y95" t="s">
        <v>1824</v>
      </c>
      <c r="Z95" t="s">
        <v>1825</v>
      </c>
      <c r="AC95" t="s">
        <v>1826</v>
      </c>
      <c r="AD95" t="s">
        <v>1592</v>
      </c>
      <c r="AE95" t="s">
        <v>1827</v>
      </c>
      <c r="AG95">
        <v>30</v>
      </c>
      <c r="AH95">
        <v>1</v>
      </c>
      <c r="AI95">
        <v>1</v>
      </c>
      <c r="AJ95">
        <v>0</v>
      </c>
      <c r="AK95">
        <v>2</v>
      </c>
      <c r="AL95" t="s">
        <v>1828</v>
      </c>
      <c r="AM95" t="s">
        <v>921</v>
      </c>
      <c r="AN95" t="s">
        <v>1829</v>
      </c>
      <c r="AO95" t="s">
        <v>1004</v>
      </c>
      <c r="AP95" t="s">
        <v>1005</v>
      </c>
      <c r="AQ95" t="s">
        <v>1830</v>
      </c>
      <c r="AR95" t="s">
        <v>1007</v>
      </c>
      <c r="AU95">
        <v>2024</v>
      </c>
      <c r="AV95">
        <v>14648</v>
      </c>
      <c r="BB95">
        <v>30</v>
      </c>
      <c r="BC95">
        <v>42</v>
      </c>
      <c r="BE95" t="s">
        <v>1831</v>
      </c>
      <c r="BF95">
        <v>0</v>
      </c>
      <c r="BI95">
        <v>13</v>
      </c>
      <c r="BJ95" t="s">
        <v>358</v>
      </c>
      <c r="BK95" t="s">
        <v>359</v>
      </c>
      <c r="BL95" t="s">
        <v>250</v>
      </c>
      <c r="BM95" t="s">
        <v>1832</v>
      </c>
      <c r="BR95" s="1">
        <v>45876</v>
      </c>
      <c r="BS95" t="s">
        <v>1833</v>
      </c>
      <c r="BT95">
        <v>0</v>
      </c>
    </row>
    <row r="96" spans="1:72" x14ac:dyDescent="0.25">
      <c r="A96" t="s">
        <v>334</v>
      </c>
      <c r="B96" t="s">
        <v>1834</v>
      </c>
      <c r="D96" t="s">
        <v>1835</v>
      </c>
      <c r="F96" t="s">
        <v>1836</v>
      </c>
      <c r="I96" t="s">
        <v>1837</v>
      </c>
      <c r="J96" t="s">
        <v>1838</v>
      </c>
      <c r="K96" t="s">
        <v>1839</v>
      </c>
      <c r="M96" t="s">
        <v>78</v>
      </c>
      <c r="N96" t="s">
        <v>341</v>
      </c>
      <c r="O96" t="s">
        <v>1840</v>
      </c>
      <c r="P96" t="s">
        <v>1841</v>
      </c>
      <c r="Q96" t="s">
        <v>1842</v>
      </c>
      <c r="S96" t="s">
        <v>1843</v>
      </c>
      <c r="T96" t="s">
        <v>1844</v>
      </c>
      <c r="U96" t="s">
        <v>1845</v>
      </c>
      <c r="V96" t="s">
        <v>1846</v>
      </c>
      <c r="W96" t="s">
        <v>1847</v>
      </c>
      <c r="X96" t="s">
        <v>1848</v>
      </c>
      <c r="Y96" t="s">
        <v>1849</v>
      </c>
      <c r="Z96" t="s">
        <v>1850</v>
      </c>
      <c r="AB96" t="s">
        <v>1851</v>
      </c>
      <c r="AG96">
        <v>22</v>
      </c>
      <c r="AH96">
        <v>0</v>
      </c>
      <c r="AI96">
        <v>0</v>
      </c>
      <c r="AJ96">
        <v>2</v>
      </c>
      <c r="AK96">
        <v>2</v>
      </c>
      <c r="AL96" t="s">
        <v>1001</v>
      </c>
      <c r="AM96" t="s">
        <v>1002</v>
      </c>
      <c r="AN96" t="s">
        <v>1003</v>
      </c>
      <c r="AO96" t="s">
        <v>1852</v>
      </c>
      <c r="AP96" t="s">
        <v>1853</v>
      </c>
      <c r="AQ96" t="s">
        <v>1854</v>
      </c>
      <c r="AR96" t="s">
        <v>1855</v>
      </c>
      <c r="AU96">
        <v>2024</v>
      </c>
      <c r="AV96">
        <v>1454</v>
      </c>
      <c r="BB96">
        <v>502</v>
      </c>
      <c r="BC96">
        <v>513</v>
      </c>
      <c r="BE96" t="s">
        <v>1856</v>
      </c>
      <c r="BF96">
        <v>0</v>
      </c>
      <c r="BI96">
        <v>12</v>
      </c>
      <c r="BJ96" t="s">
        <v>331</v>
      </c>
      <c r="BK96" t="s">
        <v>359</v>
      </c>
      <c r="BL96" t="s">
        <v>250</v>
      </c>
      <c r="BM96" t="s">
        <v>1857</v>
      </c>
      <c r="BR96" s="1">
        <v>45876</v>
      </c>
      <c r="BS96" t="s">
        <v>1858</v>
      </c>
      <c r="BT96">
        <v>0</v>
      </c>
    </row>
    <row r="97" spans="1:72" x14ac:dyDescent="0.25">
      <c r="A97" t="s">
        <v>334</v>
      </c>
      <c r="B97" t="s">
        <v>1834</v>
      </c>
      <c r="E97" t="s">
        <v>658</v>
      </c>
      <c r="F97" t="s">
        <v>1836</v>
      </c>
      <c r="I97" t="s">
        <v>3536</v>
      </c>
      <c r="J97" t="s">
        <v>3537</v>
      </c>
      <c r="K97" t="s">
        <v>3538</v>
      </c>
      <c r="M97" t="s">
        <v>78</v>
      </c>
      <c r="N97" t="s">
        <v>341</v>
      </c>
      <c r="O97" t="s">
        <v>3539</v>
      </c>
      <c r="P97" t="s">
        <v>1018</v>
      </c>
      <c r="Q97" t="s">
        <v>1019</v>
      </c>
      <c r="R97" t="s">
        <v>3540</v>
      </c>
      <c r="T97" t="s">
        <v>1844</v>
      </c>
      <c r="U97" t="s">
        <v>1845</v>
      </c>
      <c r="V97" t="s">
        <v>3541</v>
      </c>
      <c r="W97" t="s">
        <v>3542</v>
      </c>
      <c r="X97" t="s">
        <v>1848</v>
      </c>
      <c r="Y97" t="s">
        <v>3543</v>
      </c>
      <c r="Z97" t="s">
        <v>1850</v>
      </c>
      <c r="AB97" t="s">
        <v>1851</v>
      </c>
      <c r="AG97">
        <v>24</v>
      </c>
      <c r="AH97">
        <v>5</v>
      </c>
      <c r="AI97">
        <v>5</v>
      </c>
      <c r="AJ97">
        <v>0</v>
      </c>
      <c r="AK97">
        <v>2</v>
      </c>
      <c r="AL97" t="s">
        <v>658</v>
      </c>
      <c r="AM97" t="s">
        <v>670</v>
      </c>
      <c r="AN97" t="s">
        <v>671</v>
      </c>
      <c r="AQ97" t="s">
        <v>3544</v>
      </c>
      <c r="AR97" t="s">
        <v>3545</v>
      </c>
      <c r="AU97">
        <v>2022</v>
      </c>
      <c r="BE97" t="s">
        <v>3546</v>
      </c>
      <c r="BF97">
        <v>0</v>
      </c>
      <c r="BI97">
        <v>8</v>
      </c>
      <c r="BJ97" t="s">
        <v>3547</v>
      </c>
      <c r="BK97" t="s">
        <v>359</v>
      </c>
      <c r="BL97" t="s">
        <v>3548</v>
      </c>
      <c r="BM97" t="s">
        <v>3549</v>
      </c>
      <c r="BO97" t="s">
        <v>2256</v>
      </c>
      <c r="BR97" s="1">
        <v>45876</v>
      </c>
      <c r="BS97" t="s">
        <v>3550</v>
      </c>
      <c r="BT97">
        <v>0</v>
      </c>
    </row>
    <row r="98" spans="1:72" x14ac:dyDescent="0.25">
      <c r="A98" t="s">
        <v>334</v>
      </c>
      <c r="B98" t="s">
        <v>2624</v>
      </c>
      <c r="D98" t="s">
        <v>2625</v>
      </c>
      <c r="F98" t="s">
        <v>2626</v>
      </c>
      <c r="I98" t="s">
        <v>2627</v>
      </c>
      <c r="J98" t="s">
        <v>2628</v>
      </c>
      <c r="M98" t="s">
        <v>78</v>
      </c>
      <c r="N98" t="s">
        <v>341</v>
      </c>
      <c r="O98" t="s">
        <v>2629</v>
      </c>
      <c r="P98" t="s">
        <v>2630</v>
      </c>
      <c r="Q98" t="s">
        <v>2631</v>
      </c>
      <c r="R98" t="s">
        <v>2632</v>
      </c>
      <c r="T98" t="s">
        <v>1844</v>
      </c>
      <c r="V98" t="s">
        <v>2633</v>
      </c>
      <c r="W98" t="s">
        <v>2634</v>
      </c>
      <c r="X98" t="s">
        <v>1848</v>
      </c>
      <c r="Y98" t="s">
        <v>2635</v>
      </c>
      <c r="Z98" t="s">
        <v>2636</v>
      </c>
      <c r="AB98" t="s">
        <v>2637</v>
      </c>
      <c r="AG98">
        <v>21</v>
      </c>
      <c r="AH98">
        <v>1</v>
      </c>
      <c r="AI98">
        <v>1</v>
      </c>
      <c r="AJ98">
        <v>0</v>
      </c>
      <c r="AK98">
        <v>0</v>
      </c>
      <c r="AL98" t="s">
        <v>1080</v>
      </c>
      <c r="AM98" t="s">
        <v>670</v>
      </c>
      <c r="AN98" t="s">
        <v>1081</v>
      </c>
      <c r="AQ98" t="s">
        <v>2638</v>
      </c>
      <c r="AU98">
        <v>2023</v>
      </c>
      <c r="BB98">
        <v>1055</v>
      </c>
      <c r="BC98">
        <v>1063</v>
      </c>
      <c r="BE98" t="s">
        <v>2639</v>
      </c>
      <c r="BF98">
        <v>0</v>
      </c>
      <c r="BI98">
        <v>9</v>
      </c>
      <c r="BJ98" t="s">
        <v>2640</v>
      </c>
      <c r="BK98" t="s">
        <v>359</v>
      </c>
      <c r="BL98" t="s">
        <v>250</v>
      </c>
      <c r="BM98" t="s">
        <v>2641</v>
      </c>
      <c r="BO98" t="s">
        <v>2642</v>
      </c>
      <c r="BR98" s="1">
        <v>45876</v>
      </c>
      <c r="BS98" t="s">
        <v>2643</v>
      </c>
      <c r="BT98">
        <v>0</v>
      </c>
    </row>
    <row r="99" spans="1:72" x14ac:dyDescent="0.25">
      <c r="A99" t="s">
        <v>72</v>
      </c>
      <c r="B99" t="s">
        <v>1511</v>
      </c>
      <c r="F99" t="s">
        <v>1512</v>
      </c>
      <c r="I99" t="s">
        <v>1513</v>
      </c>
      <c r="J99" t="s">
        <v>1514</v>
      </c>
      <c r="M99" t="s">
        <v>78</v>
      </c>
      <c r="N99" t="s">
        <v>79</v>
      </c>
      <c r="T99" t="s">
        <v>1515</v>
      </c>
      <c r="U99" t="s">
        <v>1516</v>
      </c>
      <c r="V99" t="s">
        <v>1517</v>
      </c>
      <c r="W99" t="s">
        <v>1518</v>
      </c>
      <c r="X99" t="s">
        <v>1519</v>
      </c>
      <c r="Y99" t="s">
        <v>1520</v>
      </c>
      <c r="Z99" t="s">
        <v>1521</v>
      </c>
      <c r="AC99" t="s">
        <v>1522</v>
      </c>
      <c r="AD99" t="s">
        <v>1523</v>
      </c>
      <c r="AE99" t="s">
        <v>1524</v>
      </c>
      <c r="AG99">
        <v>63</v>
      </c>
      <c r="AH99">
        <v>0</v>
      </c>
      <c r="AI99">
        <v>0</v>
      </c>
      <c r="AJ99">
        <v>6</v>
      </c>
      <c r="AK99">
        <v>13</v>
      </c>
      <c r="AL99" t="s">
        <v>1141</v>
      </c>
      <c r="AM99" t="s">
        <v>670</v>
      </c>
      <c r="AN99" t="s">
        <v>1142</v>
      </c>
      <c r="AO99" t="s">
        <v>1525</v>
      </c>
      <c r="AP99" t="s">
        <v>1526</v>
      </c>
      <c r="AR99" t="s">
        <v>1527</v>
      </c>
      <c r="AS99" t="s">
        <v>1528</v>
      </c>
      <c r="AT99" t="s">
        <v>478</v>
      </c>
      <c r="AU99">
        <v>2024</v>
      </c>
      <c r="AV99">
        <v>112</v>
      </c>
      <c r="BD99">
        <v>102240</v>
      </c>
      <c r="BE99" t="s">
        <v>1529</v>
      </c>
      <c r="BF99">
        <v>0</v>
      </c>
      <c r="BH99" t="s">
        <v>206</v>
      </c>
      <c r="BI99">
        <v>13</v>
      </c>
      <c r="BJ99" t="s">
        <v>153</v>
      </c>
      <c r="BK99" t="s">
        <v>208</v>
      </c>
      <c r="BL99" t="s">
        <v>155</v>
      </c>
      <c r="BM99" t="s">
        <v>1530</v>
      </c>
      <c r="BR99" s="1">
        <v>45876</v>
      </c>
      <c r="BS99" t="s">
        <v>1531</v>
      </c>
      <c r="BT99">
        <v>0</v>
      </c>
    </row>
    <row r="100" spans="1:72" s="3" customFormat="1" x14ac:dyDescent="0.25">
      <c r="A100" s="3" t="s">
        <v>72</v>
      </c>
      <c r="B100" s="3" t="s">
        <v>2394</v>
      </c>
      <c r="F100" s="3" t="s">
        <v>2395</v>
      </c>
      <c r="I100" s="3" t="s">
        <v>2396</v>
      </c>
      <c r="J100" s="3" t="s">
        <v>2397</v>
      </c>
      <c r="M100" s="3" t="s">
        <v>78</v>
      </c>
      <c r="N100" s="3" t="s">
        <v>319</v>
      </c>
      <c r="T100" s="3" t="s">
        <v>2398</v>
      </c>
      <c r="U100" s="3" t="s">
        <v>2399</v>
      </c>
      <c r="V100" s="3" t="s">
        <v>2400</v>
      </c>
      <c r="W100" s="3" t="s">
        <v>2401</v>
      </c>
      <c r="Y100" s="3" t="s">
        <v>2402</v>
      </c>
      <c r="Z100" s="3" t="s">
        <v>2403</v>
      </c>
      <c r="AA100" s="3" t="s">
        <v>2404</v>
      </c>
      <c r="AG100" s="3">
        <v>77</v>
      </c>
      <c r="AH100" s="3">
        <v>22</v>
      </c>
      <c r="AI100" s="3">
        <v>22</v>
      </c>
      <c r="AJ100" s="3">
        <v>7</v>
      </c>
      <c r="AK100" s="3">
        <v>68</v>
      </c>
      <c r="AL100" s="3" t="s">
        <v>2405</v>
      </c>
      <c r="AM100" s="3" t="s">
        <v>831</v>
      </c>
      <c r="AN100" s="3" t="s">
        <v>2406</v>
      </c>
      <c r="AP100" s="3" t="s">
        <v>2407</v>
      </c>
      <c r="AR100" s="3" t="s">
        <v>2408</v>
      </c>
      <c r="AS100" s="3" t="s">
        <v>2409</v>
      </c>
      <c r="AT100" s="3" t="s">
        <v>2410</v>
      </c>
      <c r="AU100" s="3">
        <v>2023</v>
      </c>
      <c r="AV100" s="3">
        <v>10</v>
      </c>
      <c r="AW100" s="3">
        <v>1</v>
      </c>
      <c r="BD100" s="3">
        <v>9</v>
      </c>
      <c r="BE100" s="3" t="s">
        <v>2411</v>
      </c>
      <c r="BF100" s="3">
        <v>0</v>
      </c>
      <c r="BI100" s="3">
        <v>40</v>
      </c>
      <c r="BJ100" s="3" t="s">
        <v>788</v>
      </c>
      <c r="BK100" s="3" t="s">
        <v>101</v>
      </c>
      <c r="BL100" s="3" t="s">
        <v>250</v>
      </c>
      <c r="BM100" s="3" t="s">
        <v>2412</v>
      </c>
      <c r="BO100" s="3" t="s">
        <v>104</v>
      </c>
      <c r="BR100" s="5">
        <v>45876</v>
      </c>
      <c r="BS100" s="3" t="s">
        <v>2413</v>
      </c>
      <c r="BT100" s="3">
        <v>0</v>
      </c>
    </row>
    <row r="101" spans="1:72" x14ac:dyDescent="0.25">
      <c r="A101" t="s">
        <v>72</v>
      </c>
      <c r="B101" t="s">
        <v>2823</v>
      </c>
      <c r="F101" t="s">
        <v>2824</v>
      </c>
      <c r="I101" t="s">
        <v>2825</v>
      </c>
      <c r="J101" t="s">
        <v>2826</v>
      </c>
      <c r="M101" t="s">
        <v>78</v>
      </c>
      <c r="N101" t="s">
        <v>79</v>
      </c>
      <c r="T101" t="s">
        <v>2827</v>
      </c>
      <c r="U101" t="s">
        <v>2828</v>
      </c>
      <c r="V101" t="s">
        <v>2829</v>
      </c>
      <c r="W101" t="s">
        <v>2830</v>
      </c>
      <c r="X101" t="s">
        <v>2831</v>
      </c>
      <c r="Y101" t="s">
        <v>2832</v>
      </c>
      <c r="Z101" t="s">
        <v>2833</v>
      </c>
      <c r="AA101" t="s">
        <v>2834</v>
      </c>
      <c r="AB101" t="s">
        <v>2835</v>
      </c>
      <c r="AG101">
        <v>61</v>
      </c>
      <c r="AH101">
        <v>3</v>
      </c>
      <c r="AI101">
        <v>3</v>
      </c>
      <c r="AJ101">
        <v>0</v>
      </c>
      <c r="AK101">
        <v>11</v>
      </c>
      <c r="AL101" t="s">
        <v>264</v>
      </c>
      <c r="AM101" t="s">
        <v>265</v>
      </c>
      <c r="AN101" t="s">
        <v>266</v>
      </c>
      <c r="AO101" t="s">
        <v>2836</v>
      </c>
      <c r="AP101" t="s">
        <v>2837</v>
      </c>
      <c r="AR101" t="s">
        <v>2838</v>
      </c>
      <c r="AS101" t="s">
        <v>2839</v>
      </c>
      <c r="AT101" t="s">
        <v>523</v>
      </c>
      <c r="AU101">
        <v>2023</v>
      </c>
      <c r="AV101">
        <v>152</v>
      </c>
      <c r="BD101">
        <v>104342</v>
      </c>
      <c r="BE101" t="s">
        <v>2840</v>
      </c>
      <c r="BF101">
        <v>0</v>
      </c>
      <c r="BH101" t="s">
        <v>1277</v>
      </c>
      <c r="BI101">
        <v>23</v>
      </c>
      <c r="BJ101" t="s">
        <v>153</v>
      </c>
      <c r="BK101" t="s">
        <v>208</v>
      </c>
      <c r="BL101" t="s">
        <v>155</v>
      </c>
      <c r="BM101" t="s">
        <v>2841</v>
      </c>
      <c r="BO101" t="s">
        <v>1174</v>
      </c>
      <c r="BR101" s="1">
        <v>45876</v>
      </c>
      <c r="BS101" t="s">
        <v>2842</v>
      </c>
      <c r="BT101">
        <v>0</v>
      </c>
    </row>
    <row r="102" spans="1:72" x14ac:dyDescent="0.25">
      <c r="A102" t="s">
        <v>72</v>
      </c>
      <c r="B102" t="s">
        <v>3364</v>
      </c>
      <c r="F102" t="s">
        <v>3365</v>
      </c>
      <c r="I102" t="s">
        <v>3366</v>
      </c>
      <c r="J102" t="s">
        <v>1270</v>
      </c>
      <c r="M102" t="s">
        <v>78</v>
      </c>
      <c r="N102" t="s">
        <v>79</v>
      </c>
      <c r="T102" t="s">
        <v>3367</v>
      </c>
      <c r="U102" t="s">
        <v>3368</v>
      </c>
      <c r="V102" t="s">
        <v>3369</v>
      </c>
      <c r="W102" t="s">
        <v>3370</v>
      </c>
      <c r="X102" t="s">
        <v>3371</v>
      </c>
      <c r="Y102" t="s">
        <v>3372</v>
      </c>
      <c r="AB102" t="s">
        <v>3373</v>
      </c>
      <c r="AG102">
        <v>25</v>
      </c>
      <c r="AH102">
        <v>10</v>
      </c>
      <c r="AI102">
        <v>12</v>
      </c>
      <c r="AJ102">
        <v>0</v>
      </c>
      <c r="AK102">
        <v>65</v>
      </c>
      <c r="AL102" t="s">
        <v>870</v>
      </c>
      <c r="AM102" t="s">
        <v>871</v>
      </c>
      <c r="AN102" t="s">
        <v>872</v>
      </c>
      <c r="AO102" t="s">
        <v>1273</v>
      </c>
      <c r="AP102" t="s">
        <v>1274</v>
      </c>
      <c r="AR102" t="s">
        <v>3123</v>
      </c>
      <c r="AS102" t="s">
        <v>3124</v>
      </c>
      <c r="AU102">
        <v>2022</v>
      </c>
      <c r="AV102">
        <v>78</v>
      </c>
      <c r="AW102">
        <v>2</v>
      </c>
      <c r="BB102">
        <v>9</v>
      </c>
      <c r="BC102">
        <v>18</v>
      </c>
      <c r="BE102" t="s">
        <v>3374</v>
      </c>
      <c r="BF102">
        <v>0</v>
      </c>
      <c r="BH102" t="s">
        <v>3361</v>
      </c>
      <c r="BI102">
        <v>10</v>
      </c>
      <c r="BJ102" t="s">
        <v>179</v>
      </c>
      <c r="BK102" t="s">
        <v>208</v>
      </c>
      <c r="BL102" t="s">
        <v>155</v>
      </c>
      <c r="BM102" t="s">
        <v>3375</v>
      </c>
      <c r="BO102" t="s">
        <v>2096</v>
      </c>
      <c r="BR102" s="1">
        <v>45876</v>
      </c>
      <c r="BS102" t="s">
        <v>3376</v>
      </c>
      <c r="BT102">
        <v>0</v>
      </c>
    </row>
    <row r="103" spans="1:72" x14ac:dyDescent="0.25">
      <c r="A103" t="s">
        <v>334</v>
      </c>
      <c r="B103" t="s">
        <v>2682</v>
      </c>
      <c r="D103" t="s">
        <v>2683</v>
      </c>
      <c r="F103" t="s">
        <v>2684</v>
      </c>
      <c r="I103" t="s">
        <v>2685</v>
      </c>
      <c r="J103" t="s">
        <v>2686</v>
      </c>
      <c r="K103" t="s">
        <v>2687</v>
      </c>
      <c r="M103" t="s">
        <v>78</v>
      </c>
      <c r="N103" t="s">
        <v>341</v>
      </c>
      <c r="O103" t="s">
        <v>2688</v>
      </c>
      <c r="P103" t="s">
        <v>2689</v>
      </c>
      <c r="Q103" t="s">
        <v>2690</v>
      </c>
      <c r="R103" t="s">
        <v>2691</v>
      </c>
      <c r="T103" t="s">
        <v>2692</v>
      </c>
      <c r="V103" t="s">
        <v>2693</v>
      </c>
      <c r="W103" t="s">
        <v>2694</v>
      </c>
      <c r="X103" t="s">
        <v>2695</v>
      </c>
      <c r="Y103" t="s">
        <v>2696</v>
      </c>
      <c r="Z103" t="s">
        <v>2697</v>
      </c>
      <c r="AA103" t="s">
        <v>2698</v>
      </c>
      <c r="AG103">
        <v>5</v>
      </c>
      <c r="AH103">
        <v>0</v>
      </c>
      <c r="AI103">
        <v>0</v>
      </c>
      <c r="AJ103">
        <v>1</v>
      </c>
      <c r="AK103">
        <v>4</v>
      </c>
      <c r="AL103" t="s">
        <v>336</v>
      </c>
      <c r="AM103" t="s">
        <v>352</v>
      </c>
      <c r="AN103" t="s">
        <v>353</v>
      </c>
      <c r="AO103" t="s">
        <v>2699</v>
      </c>
      <c r="AQ103" t="s">
        <v>2700</v>
      </c>
      <c r="AR103" t="s">
        <v>2701</v>
      </c>
      <c r="AU103">
        <v>2023</v>
      </c>
      <c r="BB103">
        <v>299</v>
      </c>
      <c r="BC103">
        <v>304</v>
      </c>
      <c r="BE103" t="s">
        <v>2702</v>
      </c>
      <c r="BF103">
        <v>0</v>
      </c>
      <c r="BI103">
        <v>6</v>
      </c>
      <c r="BJ103" t="s">
        <v>2703</v>
      </c>
      <c r="BK103" t="s">
        <v>359</v>
      </c>
      <c r="BL103" t="s">
        <v>815</v>
      </c>
      <c r="BM103" t="s">
        <v>2704</v>
      </c>
      <c r="BR103" s="1">
        <v>45876</v>
      </c>
      <c r="BS103" t="s">
        <v>2705</v>
      </c>
      <c r="BT103">
        <v>0</v>
      </c>
    </row>
    <row r="104" spans="1:72" x14ac:dyDescent="0.25">
      <c r="A104" t="s">
        <v>72</v>
      </c>
      <c r="B104" t="s">
        <v>1665</v>
      </c>
      <c r="F104" t="s">
        <v>1666</v>
      </c>
      <c r="I104" t="s">
        <v>1667</v>
      </c>
      <c r="J104" t="s">
        <v>1668</v>
      </c>
      <c r="M104" t="s">
        <v>78</v>
      </c>
      <c r="N104" t="s">
        <v>79</v>
      </c>
      <c r="T104" t="s">
        <v>1669</v>
      </c>
      <c r="U104" t="s">
        <v>1670</v>
      </c>
      <c r="V104" t="s">
        <v>1671</v>
      </c>
      <c r="W104" t="s">
        <v>1672</v>
      </c>
      <c r="X104" t="s">
        <v>1673</v>
      </c>
      <c r="Y104" t="s">
        <v>1674</v>
      </c>
      <c r="Z104" t="s">
        <v>1675</v>
      </c>
      <c r="AA104" t="s">
        <v>1676</v>
      </c>
      <c r="AB104" t="s">
        <v>1677</v>
      </c>
      <c r="AG104">
        <v>78</v>
      </c>
      <c r="AH104">
        <v>0</v>
      </c>
      <c r="AI104">
        <v>0</v>
      </c>
      <c r="AJ104">
        <v>2</v>
      </c>
      <c r="AK104">
        <v>6</v>
      </c>
      <c r="AL104" t="s">
        <v>170</v>
      </c>
      <c r="AM104" t="s">
        <v>171</v>
      </c>
      <c r="AN104" t="s">
        <v>172</v>
      </c>
      <c r="AO104" t="s">
        <v>1678</v>
      </c>
      <c r="AP104" t="s">
        <v>1679</v>
      </c>
      <c r="AR104" t="s">
        <v>1680</v>
      </c>
      <c r="AS104" t="s">
        <v>1681</v>
      </c>
      <c r="AT104" t="s">
        <v>1682</v>
      </c>
      <c r="AU104">
        <v>2025</v>
      </c>
      <c r="AV104">
        <v>32</v>
      </c>
      <c r="AW104">
        <v>3</v>
      </c>
      <c r="BB104">
        <v>1069</v>
      </c>
      <c r="BC104">
        <v>1098</v>
      </c>
      <c r="BE104" t="s">
        <v>1683</v>
      </c>
      <c r="BF104">
        <v>0</v>
      </c>
      <c r="BH104" t="s">
        <v>1684</v>
      </c>
      <c r="BI104">
        <v>30</v>
      </c>
      <c r="BJ104" t="s">
        <v>1685</v>
      </c>
      <c r="BK104" t="s">
        <v>154</v>
      </c>
      <c r="BL104" t="s">
        <v>155</v>
      </c>
      <c r="BM104" t="s">
        <v>1686</v>
      </c>
      <c r="BR104" s="1">
        <v>45876</v>
      </c>
      <c r="BS104" t="s">
        <v>1687</v>
      </c>
      <c r="BT104">
        <v>0</v>
      </c>
    </row>
    <row r="105" spans="1:72" x14ac:dyDescent="0.25">
      <c r="A105" t="s">
        <v>72</v>
      </c>
      <c r="B105" t="s">
        <v>1937</v>
      </c>
      <c r="F105" t="s">
        <v>1938</v>
      </c>
      <c r="I105" t="s">
        <v>1939</v>
      </c>
      <c r="J105" t="s">
        <v>1940</v>
      </c>
      <c r="M105" t="s">
        <v>78</v>
      </c>
      <c r="N105" t="s">
        <v>79</v>
      </c>
      <c r="T105" t="s">
        <v>1941</v>
      </c>
      <c r="U105" t="s">
        <v>1942</v>
      </c>
      <c r="V105" t="s">
        <v>1943</v>
      </c>
      <c r="W105" t="s">
        <v>1944</v>
      </c>
      <c r="X105" t="s">
        <v>1945</v>
      </c>
      <c r="Y105" t="s">
        <v>1946</v>
      </c>
      <c r="Z105" t="s">
        <v>1947</v>
      </c>
      <c r="AA105" t="s">
        <v>1948</v>
      </c>
      <c r="AB105" t="s">
        <v>1949</v>
      </c>
      <c r="AG105">
        <v>28</v>
      </c>
      <c r="AH105">
        <v>3</v>
      </c>
      <c r="AI105">
        <v>3</v>
      </c>
      <c r="AJ105">
        <v>2</v>
      </c>
      <c r="AK105">
        <v>8</v>
      </c>
      <c r="AL105" t="s">
        <v>1950</v>
      </c>
      <c r="AM105" t="s">
        <v>1951</v>
      </c>
      <c r="AN105" t="s">
        <v>1952</v>
      </c>
      <c r="AO105" t="s">
        <v>1953</v>
      </c>
      <c r="AR105" t="s">
        <v>1954</v>
      </c>
      <c r="AS105" t="s">
        <v>1955</v>
      </c>
      <c r="AT105" t="s">
        <v>787</v>
      </c>
      <c r="AU105">
        <v>2023</v>
      </c>
      <c r="AV105">
        <v>52</v>
      </c>
      <c r="AW105">
        <v>11</v>
      </c>
      <c r="BB105">
        <v>3293</v>
      </c>
      <c r="BC105">
        <v>3306</v>
      </c>
      <c r="BE105" t="s">
        <v>1956</v>
      </c>
      <c r="BF105">
        <v>0</v>
      </c>
      <c r="BI105">
        <v>14</v>
      </c>
      <c r="BJ105" t="s">
        <v>902</v>
      </c>
      <c r="BK105" t="s">
        <v>101</v>
      </c>
      <c r="BL105" t="s">
        <v>903</v>
      </c>
      <c r="BM105" t="s">
        <v>1957</v>
      </c>
      <c r="BO105" t="s">
        <v>1958</v>
      </c>
      <c r="BR105" s="1">
        <v>45876</v>
      </c>
      <c r="BS105" t="s">
        <v>1959</v>
      </c>
      <c r="BT105">
        <v>0</v>
      </c>
    </row>
    <row r="106" spans="1:72" x14ac:dyDescent="0.25">
      <c r="A106" t="s">
        <v>72</v>
      </c>
      <c r="B106" t="s">
        <v>1468</v>
      </c>
      <c r="F106" t="s">
        <v>1469</v>
      </c>
      <c r="I106" t="s">
        <v>1470</v>
      </c>
      <c r="J106" t="s">
        <v>1471</v>
      </c>
      <c r="M106" t="s">
        <v>78</v>
      </c>
      <c r="N106" t="s">
        <v>79</v>
      </c>
      <c r="T106" t="s">
        <v>1472</v>
      </c>
      <c r="U106" t="s">
        <v>1473</v>
      </c>
      <c r="V106" t="s">
        <v>1474</v>
      </c>
      <c r="W106" t="s">
        <v>1475</v>
      </c>
      <c r="X106" t="s">
        <v>1476</v>
      </c>
      <c r="Y106" t="s">
        <v>1477</v>
      </c>
      <c r="Z106" t="s">
        <v>1478</v>
      </c>
      <c r="AA106" t="s">
        <v>1479</v>
      </c>
      <c r="AB106" t="s">
        <v>1480</v>
      </c>
      <c r="AG106">
        <v>133</v>
      </c>
      <c r="AH106">
        <v>0</v>
      </c>
      <c r="AI106">
        <v>0</v>
      </c>
      <c r="AJ106">
        <v>2</v>
      </c>
      <c r="AK106">
        <v>5</v>
      </c>
      <c r="AL106" t="s">
        <v>119</v>
      </c>
      <c r="AM106" t="s">
        <v>120</v>
      </c>
      <c r="AN106" t="s">
        <v>121</v>
      </c>
      <c r="AO106" t="s">
        <v>1481</v>
      </c>
      <c r="AP106" t="s">
        <v>1482</v>
      </c>
      <c r="AR106" t="s">
        <v>1483</v>
      </c>
      <c r="AS106" t="s">
        <v>1484</v>
      </c>
      <c r="AT106" t="s">
        <v>149</v>
      </c>
      <c r="AU106">
        <v>2024</v>
      </c>
      <c r="AV106">
        <v>42</v>
      </c>
      <c r="AW106">
        <v>4</v>
      </c>
      <c r="BB106">
        <v>469</v>
      </c>
      <c r="BC106">
        <v>524</v>
      </c>
      <c r="BE106" t="s">
        <v>1485</v>
      </c>
      <c r="BF106">
        <v>0</v>
      </c>
      <c r="BH106" t="s">
        <v>152</v>
      </c>
      <c r="BI106">
        <v>56</v>
      </c>
      <c r="BJ106" t="s">
        <v>1486</v>
      </c>
      <c r="BK106" t="s">
        <v>101</v>
      </c>
      <c r="BL106" t="s">
        <v>250</v>
      </c>
      <c r="BM106" t="s">
        <v>1487</v>
      </c>
      <c r="BR106" s="1">
        <v>45876</v>
      </c>
      <c r="BS106" t="s">
        <v>1488</v>
      </c>
      <c r="BT106">
        <v>0</v>
      </c>
    </row>
    <row r="107" spans="1:72" x14ac:dyDescent="0.25">
      <c r="A107" t="s">
        <v>72</v>
      </c>
      <c r="B107" t="s">
        <v>2333</v>
      </c>
      <c r="F107" t="s">
        <v>2334</v>
      </c>
      <c r="I107" t="s">
        <v>2335</v>
      </c>
      <c r="J107" t="s">
        <v>110</v>
      </c>
      <c r="M107" t="s">
        <v>78</v>
      </c>
      <c r="N107" t="s">
        <v>79</v>
      </c>
      <c r="T107" t="s">
        <v>2336</v>
      </c>
      <c r="U107" t="s">
        <v>2337</v>
      </c>
      <c r="V107" t="s">
        <v>2338</v>
      </c>
      <c r="W107" t="s">
        <v>2339</v>
      </c>
      <c r="X107" t="s">
        <v>2340</v>
      </c>
      <c r="Y107" t="s">
        <v>2341</v>
      </c>
      <c r="Z107" t="s">
        <v>2342</v>
      </c>
      <c r="AA107" t="s">
        <v>2343</v>
      </c>
      <c r="AB107" t="s">
        <v>2344</v>
      </c>
      <c r="AG107">
        <v>20</v>
      </c>
      <c r="AH107">
        <v>2</v>
      </c>
      <c r="AI107">
        <v>2</v>
      </c>
      <c r="AJ107">
        <v>0</v>
      </c>
      <c r="AK107">
        <v>10</v>
      </c>
      <c r="AL107" t="s">
        <v>119</v>
      </c>
      <c r="AM107" t="s">
        <v>120</v>
      </c>
      <c r="AN107" t="s">
        <v>121</v>
      </c>
      <c r="AO107" t="s">
        <v>122</v>
      </c>
      <c r="AP107" t="s">
        <v>123</v>
      </c>
      <c r="AR107" t="s">
        <v>124</v>
      </c>
      <c r="AS107" t="s">
        <v>125</v>
      </c>
      <c r="AT107" t="s">
        <v>927</v>
      </c>
      <c r="AU107">
        <v>2024</v>
      </c>
      <c r="AV107">
        <v>63</v>
      </c>
      <c r="AW107">
        <v>5</v>
      </c>
      <c r="BB107">
        <v>1735</v>
      </c>
      <c r="BC107">
        <v>1756</v>
      </c>
      <c r="BE107" t="s">
        <v>2345</v>
      </c>
      <c r="BF107">
        <v>0</v>
      </c>
      <c r="BH107" t="s">
        <v>1242</v>
      </c>
      <c r="BI107">
        <v>22</v>
      </c>
      <c r="BJ107" t="s">
        <v>129</v>
      </c>
      <c r="BK107" t="s">
        <v>130</v>
      </c>
      <c r="BL107" t="s">
        <v>131</v>
      </c>
      <c r="BM107" t="s">
        <v>2346</v>
      </c>
      <c r="BR107" s="1">
        <v>45876</v>
      </c>
      <c r="BS107" t="s">
        <v>2347</v>
      </c>
      <c r="BT107">
        <v>0</v>
      </c>
    </row>
    <row r="108" spans="1:72" x14ac:dyDescent="0.25">
      <c r="A108" t="s">
        <v>72</v>
      </c>
      <c r="B108" t="s">
        <v>1896</v>
      </c>
      <c r="F108" t="s">
        <v>1897</v>
      </c>
      <c r="I108" t="s">
        <v>1898</v>
      </c>
      <c r="J108" t="s">
        <v>1899</v>
      </c>
      <c r="M108" t="s">
        <v>78</v>
      </c>
      <c r="N108" t="s">
        <v>79</v>
      </c>
      <c r="T108" t="s">
        <v>1900</v>
      </c>
      <c r="V108" t="s">
        <v>1901</v>
      </c>
      <c r="W108" t="s">
        <v>1902</v>
      </c>
      <c r="X108" t="s">
        <v>1903</v>
      </c>
      <c r="Y108" t="s">
        <v>1904</v>
      </c>
      <c r="Z108" t="s">
        <v>1905</v>
      </c>
      <c r="AA108" t="s">
        <v>1906</v>
      </c>
      <c r="AB108" t="s">
        <v>1907</v>
      </c>
      <c r="AC108" t="s">
        <v>1908</v>
      </c>
      <c r="AD108" t="s">
        <v>1909</v>
      </c>
      <c r="AE108" t="s">
        <v>1910</v>
      </c>
      <c r="AG108">
        <v>24</v>
      </c>
      <c r="AH108">
        <v>9</v>
      </c>
      <c r="AI108">
        <v>9</v>
      </c>
      <c r="AJ108">
        <v>2</v>
      </c>
      <c r="AK108">
        <v>13</v>
      </c>
      <c r="AL108" t="s">
        <v>443</v>
      </c>
      <c r="AM108" t="s">
        <v>444</v>
      </c>
      <c r="AN108" t="s">
        <v>445</v>
      </c>
      <c r="AO108" t="s">
        <v>1911</v>
      </c>
      <c r="AP108" t="s">
        <v>1912</v>
      </c>
      <c r="AR108" t="s">
        <v>1913</v>
      </c>
      <c r="AS108" t="s">
        <v>1914</v>
      </c>
      <c r="AT108" t="s">
        <v>1915</v>
      </c>
      <c r="AU108">
        <v>2024</v>
      </c>
      <c r="AV108">
        <v>178</v>
      </c>
      <c r="BD108">
        <v>114305</v>
      </c>
      <c r="BE108" t="s">
        <v>1916</v>
      </c>
      <c r="BF108">
        <v>0</v>
      </c>
      <c r="BH108" t="s">
        <v>1917</v>
      </c>
      <c r="BI108">
        <v>15</v>
      </c>
      <c r="BJ108" t="s">
        <v>1918</v>
      </c>
      <c r="BK108" t="s">
        <v>101</v>
      </c>
      <c r="BL108" t="s">
        <v>548</v>
      </c>
      <c r="BM108" t="s">
        <v>1919</v>
      </c>
      <c r="BO108" t="s">
        <v>210</v>
      </c>
      <c r="BR108" s="1">
        <v>45876</v>
      </c>
      <c r="BS108" t="s">
        <v>1920</v>
      </c>
      <c r="BT108">
        <v>0</v>
      </c>
    </row>
    <row r="109" spans="1:72" x14ac:dyDescent="0.25">
      <c r="A109" t="s">
        <v>72</v>
      </c>
      <c r="B109" t="s">
        <v>1960</v>
      </c>
      <c r="F109" t="s">
        <v>1961</v>
      </c>
      <c r="I109" t="s">
        <v>1962</v>
      </c>
      <c r="J109" t="s">
        <v>1963</v>
      </c>
      <c r="M109" t="s">
        <v>78</v>
      </c>
      <c r="N109" t="s">
        <v>79</v>
      </c>
      <c r="U109" t="s">
        <v>1964</v>
      </c>
      <c r="V109" t="s">
        <v>1965</v>
      </c>
      <c r="W109" t="s">
        <v>1966</v>
      </c>
      <c r="X109" t="s">
        <v>1967</v>
      </c>
      <c r="Y109" t="s">
        <v>1968</v>
      </c>
      <c r="Z109" t="s">
        <v>1969</v>
      </c>
      <c r="AG109">
        <v>28</v>
      </c>
      <c r="AH109">
        <v>0</v>
      </c>
      <c r="AI109">
        <v>0</v>
      </c>
      <c r="AJ109">
        <v>4</v>
      </c>
      <c r="AK109">
        <v>6</v>
      </c>
      <c r="AL109" t="s">
        <v>1970</v>
      </c>
      <c r="AM109" t="s">
        <v>1971</v>
      </c>
      <c r="AN109" t="s">
        <v>1972</v>
      </c>
      <c r="AO109" t="s">
        <v>1973</v>
      </c>
      <c r="AP109" t="s">
        <v>1974</v>
      </c>
      <c r="AR109" t="s">
        <v>1975</v>
      </c>
      <c r="AS109" t="s">
        <v>1976</v>
      </c>
      <c r="AT109" t="s">
        <v>787</v>
      </c>
      <c r="AU109">
        <v>2023</v>
      </c>
      <c r="AV109">
        <v>34</v>
      </c>
      <c r="AW109">
        <v>3</v>
      </c>
      <c r="BB109">
        <v>156</v>
      </c>
      <c r="BC109">
        <v>169</v>
      </c>
      <c r="BE109" t="s">
        <v>1977</v>
      </c>
      <c r="BF109">
        <v>0</v>
      </c>
      <c r="BI109">
        <v>14</v>
      </c>
      <c r="BJ109" t="s">
        <v>1978</v>
      </c>
      <c r="BK109" t="s">
        <v>101</v>
      </c>
      <c r="BL109" t="s">
        <v>724</v>
      </c>
      <c r="BM109" t="s">
        <v>1979</v>
      </c>
      <c r="BO109" t="s">
        <v>104</v>
      </c>
      <c r="BR109" s="1">
        <v>45876</v>
      </c>
      <c r="BS109" t="s">
        <v>1980</v>
      </c>
      <c r="BT109">
        <v>0</v>
      </c>
    </row>
    <row r="110" spans="1:72" x14ac:dyDescent="0.25">
      <c r="A110" t="s">
        <v>72</v>
      </c>
      <c r="B110" t="s">
        <v>2769</v>
      </c>
      <c r="F110" t="s">
        <v>2770</v>
      </c>
      <c r="I110" t="s">
        <v>2771</v>
      </c>
      <c r="J110" t="s">
        <v>2772</v>
      </c>
      <c r="M110" t="s">
        <v>78</v>
      </c>
      <c r="N110" t="s">
        <v>79</v>
      </c>
      <c r="T110" t="s">
        <v>2773</v>
      </c>
      <c r="U110" t="s">
        <v>2774</v>
      </c>
      <c r="V110" t="s">
        <v>2775</v>
      </c>
      <c r="W110" t="s">
        <v>2776</v>
      </c>
      <c r="X110" t="s">
        <v>2777</v>
      </c>
      <c r="Y110" t="s">
        <v>2778</v>
      </c>
      <c r="Z110" t="s">
        <v>2779</v>
      </c>
      <c r="AG110">
        <v>35</v>
      </c>
      <c r="AH110">
        <v>16</v>
      </c>
      <c r="AI110">
        <v>17</v>
      </c>
      <c r="AJ110">
        <v>5</v>
      </c>
      <c r="AK110">
        <v>48</v>
      </c>
      <c r="AL110" t="s">
        <v>1141</v>
      </c>
      <c r="AM110" t="s">
        <v>670</v>
      </c>
      <c r="AN110" t="s">
        <v>1142</v>
      </c>
      <c r="AO110" t="s">
        <v>2780</v>
      </c>
      <c r="AP110" t="s">
        <v>2781</v>
      </c>
      <c r="AR110" t="s">
        <v>2782</v>
      </c>
      <c r="AS110" t="s">
        <v>2783</v>
      </c>
      <c r="AT110" t="s">
        <v>948</v>
      </c>
      <c r="AU110">
        <v>2023</v>
      </c>
      <c r="AV110">
        <v>623</v>
      </c>
      <c r="BB110">
        <v>592</v>
      </c>
      <c r="BC110">
        <v>606</v>
      </c>
      <c r="BE110" t="s">
        <v>2784</v>
      </c>
      <c r="BF110">
        <v>0</v>
      </c>
      <c r="BH110" t="s">
        <v>767</v>
      </c>
      <c r="BI110">
        <v>15</v>
      </c>
      <c r="BJ110" t="s">
        <v>1084</v>
      </c>
      <c r="BK110" t="s">
        <v>101</v>
      </c>
      <c r="BL110" t="s">
        <v>250</v>
      </c>
      <c r="BM110" t="s">
        <v>2785</v>
      </c>
      <c r="BR110" s="1">
        <v>45876</v>
      </c>
      <c r="BS110" t="s">
        <v>2786</v>
      </c>
      <c r="BT110">
        <v>0</v>
      </c>
    </row>
    <row r="111" spans="1:72" x14ac:dyDescent="0.25">
      <c r="A111" t="s">
        <v>72</v>
      </c>
      <c r="B111" t="s">
        <v>2843</v>
      </c>
      <c r="F111" t="s">
        <v>2844</v>
      </c>
      <c r="I111" t="s">
        <v>2845</v>
      </c>
      <c r="J111" t="s">
        <v>256</v>
      </c>
      <c r="M111" t="s">
        <v>78</v>
      </c>
      <c r="N111" t="s">
        <v>79</v>
      </c>
      <c r="T111" t="s">
        <v>2846</v>
      </c>
      <c r="U111" t="s">
        <v>2847</v>
      </c>
      <c r="V111" t="s">
        <v>2848</v>
      </c>
      <c r="W111" t="s">
        <v>2849</v>
      </c>
      <c r="X111" t="s">
        <v>2850</v>
      </c>
      <c r="Y111" t="s">
        <v>2851</v>
      </c>
      <c r="Z111" t="s">
        <v>2852</v>
      </c>
      <c r="AA111" t="s">
        <v>2853</v>
      </c>
      <c r="AB111" t="s">
        <v>2854</v>
      </c>
      <c r="AG111">
        <v>47</v>
      </c>
      <c r="AH111">
        <v>1</v>
      </c>
      <c r="AI111">
        <v>1</v>
      </c>
      <c r="AJ111">
        <v>0</v>
      </c>
      <c r="AK111">
        <v>11</v>
      </c>
      <c r="AL111" t="s">
        <v>264</v>
      </c>
      <c r="AM111" t="s">
        <v>265</v>
      </c>
      <c r="AN111" t="s">
        <v>266</v>
      </c>
      <c r="AO111" t="s">
        <v>267</v>
      </c>
      <c r="AP111" t="s">
        <v>268</v>
      </c>
      <c r="AR111" t="s">
        <v>269</v>
      </c>
      <c r="AS111" t="s">
        <v>270</v>
      </c>
      <c r="AT111" t="s">
        <v>787</v>
      </c>
      <c r="AU111">
        <v>2022</v>
      </c>
      <c r="AV111">
        <v>61</v>
      </c>
      <c r="BD111">
        <v>100739</v>
      </c>
      <c r="BE111" t="s">
        <v>2855</v>
      </c>
      <c r="BF111">
        <v>0</v>
      </c>
      <c r="BH111" t="s">
        <v>1277</v>
      </c>
      <c r="BI111">
        <v>26</v>
      </c>
      <c r="BJ111" t="s">
        <v>179</v>
      </c>
      <c r="BK111" t="s">
        <v>208</v>
      </c>
      <c r="BL111" t="s">
        <v>155</v>
      </c>
      <c r="BM111" t="s">
        <v>2856</v>
      </c>
      <c r="BR111" s="1">
        <v>45876</v>
      </c>
      <c r="BS111" t="s">
        <v>2857</v>
      </c>
      <c r="BT111">
        <v>0</v>
      </c>
    </row>
    <row r="112" spans="1:72" x14ac:dyDescent="0.25">
      <c r="A112" t="s">
        <v>72</v>
      </c>
      <c r="B112" t="s">
        <v>3637</v>
      </c>
      <c r="F112" t="s">
        <v>3638</v>
      </c>
      <c r="I112" t="s">
        <v>3639</v>
      </c>
      <c r="J112" t="s">
        <v>3640</v>
      </c>
      <c r="M112" t="s">
        <v>78</v>
      </c>
      <c r="N112" t="s">
        <v>79</v>
      </c>
      <c r="T112" t="s">
        <v>3641</v>
      </c>
      <c r="U112" t="s">
        <v>3642</v>
      </c>
      <c r="V112" t="s">
        <v>3643</v>
      </c>
      <c r="W112" t="s">
        <v>3644</v>
      </c>
      <c r="X112" t="s">
        <v>3645</v>
      </c>
      <c r="Y112" t="s">
        <v>3646</v>
      </c>
      <c r="AA112" t="s">
        <v>3647</v>
      </c>
      <c r="AC112" t="s">
        <v>3648</v>
      </c>
      <c r="AD112" t="s">
        <v>3649</v>
      </c>
      <c r="AE112" t="s">
        <v>3650</v>
      </c>
      <c r="AG112">
        <v>49</v>
      </c>
      <c r="AH112">
        <v>24</v>
      </c>
      <c r="AI112">
        <v>24</v>
      </c>
      <c r="AJ112">
        <v>6</v>
      </c>
      <c r="AK112">
        <v>158</v>
      </c>
      <c r="AL112" t="s">
        <v>3651</v>
      </c>
      <c r="AM112" t="s">
        <v>3652</v>
      </c>
      <c r="AN112" t="s">
        <v>3653</v>
      </c>
      <c r="AO112" t="s">
        <v>3654</v>
      </c>
      <c r="AP112" t="s">
        <v>3655</v>
      </c>
      <c r="AR112" t="s">
        <v>3656</v>
      </c>
      <c r="AS112" t="s">
        <v>3657</v>
      </c>
      <c r="AU112">
        <v>2022</v>
      </c>
      <c r="AV112">
        <v>34</v>
      </c>
      <c r="AW112">
        <v>3</v>
      </c>
      <c r="BE112" t="s">
        <v>3658</v>
      </c>
      <c r="BF112">
        <v>0</v>
      </c>
      <c r="BI112">
        <v>21</v>
      </c>
      <c r="BJ112" t="s">
        <v>3659</v>
      </c>
      <c r="BK112" t="s">
        <v>130</v>
      </c>
      <c r="BL112" t="s">
        <v>3660</v>
      </c>
      <c r="BM112" t="s">
        <v>3661</v>
      </c>
      <c r="BO112" t="s">
        <v>104</v>
      </c>
      <c r="BR112" s="1">
        <v>45876</v>
      </c>
      <c r="BS112" t="s">
        <v>3662</v>
      </c>
      <c r="BT112">
        <v>0</v>
      </c>
    </row>
    <row r="113" spans="1:72" x14ac:dyDescent="0.25">
      <c r="A113" t="s">
        <v>72</v>
      </c>
      <c r="B113" t="s">
        <v>2258</v>
      </c>
      <c r="F113" t="s">
        <v>2259</v>
      </c>
      <c r="I113" t="s">
        <v>2260</v>
      </c>
      <c r="J113" t="s">
        <v>2261</v>
      </c>
      <c r="M113" t="s">
        <v>78</v>
      </c>
      <c r="N113" t="s">
        <v>79</v>
      </c>
      <c r="T113" t="s">
        <v>2262</v>
      </c>
      <c r="U113" t="s">
        <v>2263</v>
      </c>
      <c r="V113" t="s">
        <v>2264</v>
      </c>
      <c r="W113" t="s">
        <v>2265</v>
      </c>
      <c r="X113" t="s">
        <v>2266</v>
      </c>
      <c r="Y113" t="s">
        <v>2267</v>
      </c>
      <c r="Z113" t="s">
        <v>2268</v>
      </c>
      <c r="AA113" t="s">
        <v>2269</v>
      </c>
      <c r="AB113" t="s">
        <v>2270</v>
      </c>
      <c r="AG113">
        <v>46</v>
      </c>
      <c r="AH113">
        <v>1</v>
      </c>
      <c r="AI113">
        <v>1</v>
      </c>
      <c r="AJ113">
        <v>9</v>
      </c>
      <c r="AK113">
        <v>16</v>
      </c>
      <c r="AL113" t="s">
        <v>2271</v>
      </c>
      <c r="AM113" t="s">
        <v>2272</v>
      </c>
      <c r="AN113" t="s">
        <v>2273</v>
      </c>
      <c r="AP113" t="s">
        <v>2274</v>
      </c>
      <c r="AR113" t="s">
        <v>2261</v>
      </c>
      <c r="AS113" t="s">
        <v>2275</v>
      </c>
      <c r="AT113" t="s">
        <v>927</v>
      </c>
      <c r="AU113">
        <v>2023</v>
      </c>
      <c r="AV113">
        <v>9</v>
      </c>
      <c r="AW113">
        <v>5</v>
      </c>
      <c r="BD113" t="s">
        <v>2276</v>
      </c>
      <c r="BE113" t="s">
        <v>2277</v>
      </c>
      <c r="BF113">
        <v>0</v>
      </c>
      <c r="BH113" t="s">
        <v>629</v>
      </c>
      <c r="BI113">
        <v>10</v>
      </c>
      <c r="BJ113" t="s">
        <v>902</v>
      </c>
      <c r="BK113" t="s">
        <v>101</v>
      </c>
      <c r="BL113" t="s">
        <v>903</v>
      </c>
      <c r="BM113" t="s">
        <v>2278</v>
      </c>
      <c r="BN113">
        <v>37229166</v>
      </c>
      <c r="BO113" t="s">
        <v>483</v>
      </c>
      <c r="BR113" s="1">
        <v>45876</v>
      </c>
      <c r="BS113" t="s">
        <v>2279</v>
      </c>
      <c r="BT113">
        <v>0</v>
      </c>
    </row>
    <row r="114" spans="1:72" x14ac:dyDescent="0.25">
      <c r="A114" t="s">
        <v>72</v>
      </c>
      <c r="B114" t="s">
        <v>1578</v>
      </c>
      <c r="F114" t="s">
        <v>1579</v>
      </c>
      <c r="I114" t="s">
        <v>1580</v>
      </c>
      <c r="J114" t="s">
        <v>1581</v>
      </c>
      <c r="M114" t="s">
        <v>78</v>
      </c>
      <c r="N114" t="s">
        <v>79</v>
      </c>
      <c r="T114" t="s">
        <v>1582</v>
      </c>
      <c r="U114" t="s">
        <v>1583</v>
      </c>
      <c r="V114" t="s">
        <v>1584</v>
      </c>
      <c r="W114" t="s">
        <v>1585</v>
      </c>
      <c r="X114" t="s">
        <v>1586</v>
      </c>
      <c r="Y114" t="s">
        <v>1587</v>
      </c>
      <c r="Z114" t="s">
        <v>1588</v>
      </c>
      <c r="AA114" t="s">
        <v>1589</v>
      </c>
      <c r="AB114" t="s">
        <v>1590</v>
      </c>
      <c r="AC114" t="s">
        <v>1591</v>
      </c>
      <c r="AD114" t="s">
        <v>1592</v>
      </c>
      <c r="AE114" t="s">
        <v>224</v>
      </c>
      <c r="AG114">
        <v>54</v>
      </c>
      <c r="AH114">
        <v>0</v>
      </c>
      <c r="AI114">
        <v>0</v>
      </c>
      <c r="AJ114">
        <v>11</v>
      </c>
      <c r="AK114">
        <v>30</v>
      </c>
      <c r="AL114" t="s">
        <v>807</v>
      </c>
      <c r="AM114" t="s">
        <v>808</v>
      </c>
      <c r="AN114" t="s">
        <v>809</v>
      </c>
      <c r="AO114" t="s">
        <v>1593</v>
      </c>
      <c r="AR114" t="s">
        <v>1594</v>
      </c>
      <c r="AS114" t="s">
        <v>1595</v>
      </c>
      <c r="AT114" t="s">
        <v>126</v>
      </c>
      <c r="AU114">
        <v>2024</v>
      </c>
      <c r="AV114">
        <v>10</v>
      </c>
      <c r="AW114">
        <v>3</v>
      </c>
      <c r="BB114">
        <v>288</v>
      </c>
      <c r="BC114">
        <v>300</v>
      </c>
      <c r="BE114" t="s">
        <v>1596</v>
      </c>
      <c r="BF114">
        <v>0</v>
      </c>
      <c r="BI114">
        <v>13</v>
      </c>
      <c r="BJ114" t="s">
        <v>1486</v>
      </c>
      <c r="BK114" t="s">
        <v>101</v>
      </c>
      <c r="BL114" t="s">
        <v>250</v>
      </c>
      <c r="BM114" t="s">
        <v>1597</v>
      </c>
      <c r="BO114" t="s">
        <v>408</v>
      </c>
      <c r="BR114" s="1">
        <v>45876</v>
      </c>
      <c r="BS114" t="s">
        <v>1598</v>
      </c>
      <c r="BT114">
        <v>0</v>
      </c>
    </row>
    <row r="115" spans="1:72" x14ac:dyDescent="0.25">
      <c r="A115" t="s">
        <v>72</v>
      </c>
      <c r="B115" t="s">
        <v>3307</v>
      </c>
      <c r="F115" t="s">
        <v>3308</v>
      </c>
      <c r="I115" t="s">
        <v>3309</v>
      </c>
      <c r="J115" t="s">
        <v>1645</v>
      </c>
      <c r="M115" t="s">
        <v>78</v>
      </c>
      <c r="N115" t="s">
        <v>79</v>
      </c>
      <c r="T115" t="s">
        <v>3310</v>
      </c>
      <c r="U115" t="s">
        <v>3311</v>
      </c>
      <c r="V115" t="s">
        <v>3312</v>
      </c>
      <c r="W115" t="s">
        <v>3313</v>
      </c>
      <c r="X115" t="s">
        <v>3314</v>
      </c>
      <c r="Y115" t="s">
        <v>3315</v>
      </c>
      <c r="Z115" t="s">
        <v>3316</v>
      </c>
      <c r="AA115" t="s">
        <v>3317</v>
      </c>
      <c r="AC115" t="s">
        <v>3318</v>
      </c>
      <c r="AD115" t="s">
        <v>1592</v>
      </c>
      <c r="AE115" t="s">
        <v>3319</v>
      </c>
      <c r="AG115">
        <v>62</v>
      </c>
      <c r="AH115">
        <v>24</v>
      </c>
      <c r="AI115">
        <v>24</v>
      </c>
      <c r="AJ115">
        <v>4</v>
      </c>
      <c r="AK115">
        <v>74</v>
      </c>
      <c r="AL115" t="s">
        <v>119</v>
      </c>
      <c r="AM115" t="s">
        <v>670</v>
      </c>
      <c r="AN115" t="s">
        <v>1655</v>
      </c>
      <c r="AP115" t="s">
        <v>1656</v>
      </c>
      <c r="AR115" t="s">
        <v>1657</v>
      </c>
      <c r="AS115" t="s">
        <v>1658</v>
      </c>
      <c r="AT115" t="s">
        <v>3320</v>
      </c>
      <c r="AU115">
        <v>2022</v>
      </c>
      <c r="AV115">
        <v>8</v>
      </c>
      <c r="AW115">
        <v>1</v>
      </c>
      <c r="BD115">
        <v>31</v>
      </c>
      <c r="BE115" t="s">
        <v>3321</v>
      </c>
      <c r="BF115">
        <v>0</v>
      </c>
      <c r="BI115">
        <v>24</v>
      </c>
      <c r="BJ115" t="s">
        <v>1661</v>
      </c>
      <c r="BK115" t="s">
        <v>208</v>
      </c>
      <c r="BL115" t="s">
        <v>1662</v>
      </c>
      <c r="BM115" t="s">
        <v>3322</v>
      </c>
      <c r="BO115" t="s">
        <v>104</v>
      </c>
      <c r="BR115" s="1">
        <v>45876</v>
      </c>
      <c r="BS115" t="s">
        <v>3323</v>
      </c>
      <c r="BT115">
        <v>0</v>
      </c>
    </row>
    <row r="116" spans="1:72" x14ac:dyDescent="0.25">
      <c r="A116" t="s">
        <v>72</v>
      </c>
      <c r="B116" t="s">
        <v>2138</v>
      </c>
      <c r="F116" t="s">
        <v>2139</v>
      </c>
      <c r="I116" t="s">
        <v>2140</v>
      </c>
      <c r="J116" t="s">
        <v>2141</v>
      </c>
      <c r="M116" t="s">
        <v>78</v>
      </c>
      <c r="N116" t="s">
        <v>79</v>
      </c>
      <c r="V116" t="s">
        <v>2142</v>
      </c>
      <c r="W116" t="s">
        <v>2143</v>
      </c>
      <c r="X116" t="s">
        <v>2144</v>
      </c>
      <c r="Y116" t="s">
        <v>2145</v>
      </c>
      <c r="Z116" t="s">
        <v>2146</v>
      </c>
      <c r="AB116" t="s">
        <v>2147</v>
      </c>
      <c r="AG116">
        <v>13</v>
      </c>
      <c r="AH116">
        <v>1</v>
      </c>
      <c r="AI116">
        <v>1</v>
      </c>
      <c r="AJ116">
        <v>2</v>
      </c>
      <c r="AK116">
        <v>8</v>
      </c>
      <c r="AL116" t="s">
        <v>2148</v>
      </c>
      <c r="AM116" t="s">
        <v>831</v>
      </c>
      <c r="AN116" t="s">
        <v>2149</v>
      </c>
      <c r="AO116" t="s">
        <v>2150</v>
      </c>
      <c r="AP116" t="s">
        <v>2151</v>
      </c>
      <c r="AR116" t="s">
        <v>2152</v>
      </c>
      <c r="AS116" t="s">
        <v>2153</v>
      </c>
      <c r="AT116" t="s">
        <v>584</v>
      </c>
      <c r="AU116">
        <v>2023</v>
      </c>
      <c r="AV116">
        <v>49</v>
      </c>
      <c r="AW116">
        <v>7</v>
      </c>
      <c r="BB116">
        <v>35</v>
      </c>
      <c r="BC116">
        <v>43</v>
      </c>
      <c r="BE116" t="s">
        <v>4099</v>
      </c>
      <c r="BI116">
        <v>9</v>
      </c>
      <c r="BJ116" t="s">
        <v>179</v>
      </c>
      <c r="BK116" t="s">
        <v>208</v>
      </c>
      <c r="BL116" t="s">
        <v>155</v>
      </c>
      <c r="BM116" t="s">
        <v>2154</v>
      </c>
      <c r="BR116" s="1">
        <v>45876</v>
      </c>
      <c r="BS116" t="s">
        <v>2155</v>
      </c>
      <c r="BT116">
        <v>0</v>
      </c>
    </row>
    <row r="117" spans="1:72" x14ac:dyDescent="0.25">
      <c r="A117" t="s">
        <v>72</v>
      </c>
      <c r="B117" t="s">
        <v>3171</v>
      </c>
      <c r="F117" t="s">
        <v>3172</v>
      </c>
      <c r="I117" t="s">
        <v>3173</v>
      </c>
      <c r="J117" t="s">
        <v>413</v>
      </c>
      <c r="M117" t="s">
        <v>78</v>
      </c>
      <c r="N117" t="s">
        <v>79</v>
      </c>
      <c r="T117" t="s">
        <v>3174</v>
      </c>
      <c r="U117" t="s">
        <v>3175</v>
      </c>
      <c r="V117" t="s">
        <v>3176</v>
      </c>
      <c r="W117" t="s">
        <v>3177</v>
      </c>
      <c r="X117" t="s">
        <v>3178</v>
      </c>
      <c r="Y117" t="s">
        <v>3179</v>
      </c>
      <c r="Z117" t="s">
        <v>3180</v>
      </c>
      <c r="AA117" t="s">
        <v>3181</v>
      </c>
      <c r="AC117" t="s">
        <v>3182</v>
      </c>
      <c r="AD117" t="s">
        <v>3183</v>
      </c>
      <c r="AE117" t="s">
        <v>3184</v>
      </c>
      <c r="AG117">
        <v>39</v>
      </c>
      <c r="AH117">
        <v>22</v>
      </c>
      <c r="AI117">
        <v>23</v>
      </c>
      <c r="AJ117">
        <v>3</v>
      </c>
      <c r="AK117">
        <v>78</v>
      </c>
      <c r="AL117" t="s">
        <v>119</v>
      </c>
      <c r="AM117" t="s">
        <v>120</v>
      </c>
      <c r="AN117" t="s">
        <v>121</v>
      </c>
      <c r="AO117" t="s">
        <v>424</v>
      </c>
      <c r="AP117" t="s">
        <v>425</v>
      </c>
      <c r="AR117" t="s">
        <v>426</v>
      </c>
      <c r="AS117" t="s">
        <v>427</v>
      </c>
      <c r="AT117" t="s">
        <v>1915</v>
      </c>
      <c r="AU117">
        <v>2023</v>
      </c>
      <c r="AV117">
        <v>53</v>
      </c>
      <c r="AW117">
        <v>2</v>
      </c>
      <c r="BB117">
        <v>1683</v>
      </c>
      <c r="BC117">
        <v>1706</v>
      </c>
      <c r="BE117" t="s">
        <v>3185</v>
      </c>
      <c r="BF117">
        <v>0</v>
      </c>
      <c r="BH117" t="s">
        <v>3186</v>
      </c>
      <c r="BI117">
        <v>24</v>
      </c>
      <c r="BJ117" t="s">
        <v>406</v>
      </c>
      <c r="BK117" t="s">
        <v>101</v>
      </c>
      <c r="BL117" t="s">
        <v>250</v>
      </c>
      <c r="BM117" t="s">
        <v>3187</v>
      </c>
      <c r="BR117" s="1">
        <v>45876</v>
      </c>
      <c r="BS117" t="s">
        <v>3188</v>
      </c>
      <c r="BT117">
        <v>0</v>
      </c>
    </row>
    <row r="118" spans="1:72" x14ac:dyDescent="0.25">
      <c r="A118" t="s">
        <v>334</v>
      </c>
      <c r="B118" t="s">
        <v>2706</v>
      </c>
      <c r="E118" t="s">
        <v>336</v>
      </c>
      <c r="F118" t="s">
        <v>2707</v>
      </c>
      <c r="I118" t="s">
        <v>2708</v>
      </c>
      <c r="J118" t="s">
        <v>2709</v>
      </c>
      <c r="M118" t="s">
        <v>78</v>
      </c>
      <c r="N118" t="s">
        <v>341</v>
      </c>
      <c r="O118" t="s">
        <v>2710</v>
      </c>
      <c r="P118" t="s">
        <v>2711</v>
      </c>
      <c r="Q118" t="s">
        <v>2712</v>
      </c>
      <c r="R118" t="s">
        <v>2713</v>
      </c>
      <c r="T118" t="s">
        <v>2714</v>
      </c>
      <c r="V118" t="s">
        <v>2715</v>
      </c>
      <c r="W118" t="s">
        <v>2716</v>
      </c>
      <c r="X118" t="s">
        <v>2717</v>
      </c>
      <c r="Y118" t="s">
        <v>2718</v>
      </c>
      <c r="Z118" t="s">
        <v>2719</v>
      </c>
      <c r="AG118">
        <v>9</v>
      </c>
      <c r="AH118">
        <v>0</v>
      </c>
      <c r="AI118">
        <v>0</v>
      </c>
      <c r="AJ118">
        <v>0</v>
      </c>
      <c r="AK118">
        <v>0</v>
      </c>
      <c r="AL118" t="s">
        <v>336</v>
      </c>
      <c r="AM118" t="s">
        <v>352</v>
      </c>
      <c r="AN118" t="s">
        <v>353</v>
      </c>
      <c r="AQ118" t="s">
        <v>2720</v>
      </c>
      <c r="AU118">
        <v>2023</v>
      </c>
      <c r="BB118">
        <v>186</v>
      </c>
      <c r="BC118">
        <v>191</v>
      </c>
      <c r="BE118" t="s">
        <v>2721</v>
      </c>
      <c r="BF118">
        <v>0</v>
      </c>
      <c r="BI118">
        <v>6</v>
      </c>
      <c r="BJ118" t="s">
        <v>2722</v>
      </c>
      <c r="BK118" t="s">
        <v>359</v>
      </c>
      <c r="BL118" t="s">
        <v>250</v>
      </c>
      <c r="BM118" t="s">
        <v>2723</v>
      </c>
      <c r="BR118" s="1">
        <v>45876</v>
      </c>
      <c r="BS118" t="s">
        <v>2724</v>
      </c>
      <c r="BT118">
        <v>0</v>
      </c>
    </row>
    <row r="119" spans="1:72" x14ac:dyDescent="0.25">
      <c r="A119" t="s">
        <v>72</v>
      </c>
      <c r="B119" t="s">
        <v>1532</v>
      </c>
      <c r="F119" t="s">
        <v>1533</v>
      </c>
      <c r="I119" t="s">
        <v>1534</v>
      </c>
      <c r="J119" t="s">
        <v>1535</v>
      </c>
      <c r="M119" t="s">
        <v>78</v>
      </c>
      <c r="N119" t="s">
        <v>79</v>
      </c>
      <c r="T119" t="s">
        <v>1536</v>
      </c>
      <c r="V119" t="s">
        <v>1537</v>
      </c>
      <c r="W119" t="s">
        <v>1538</v>
      </c>
      <c r="X119" t="s">
        <v>1539</v>
      </c>
      <c r="Y119" t="s">
        <v>1540</v>
      </c>
      <c r="Z119" t="s">
        <v>1541</v>
      </c>
      <c r="AE119" t="s">
        <v>1542</v>
      </c>
      <c r="AG119">
        <v>30</v>
      </c>
      <c r="AH119">
        <v>1</v>
      </c>
      <c r="AI119">
        <v>1</v>
      </c>
      <c r="AJ119">
        <v>2</v>
      </c>
      <c r="AK119">
        <v>5</v>
      </c>
      <c r="AL119" t="s">
        <v>443</v>
      </c>
      <c r="AM119" t="s">
        <v>444</v>
      </c>
      <c r="AN119" t="s">
        <v>445</v>
      </c>
      <c r="AO119" t="s">
        <v>1543</v>
      </c>
      <c r="AP119" t="s">
        <v>1544</v>
      </c>
      <c r="AR119" t="s">
        <v>1545</v>
      </c>
      <c r="AS119" t="s">
        <v>1546</v>
      </c>
      <c r="AT119" t="s">
        <v>545</v>
      </c>
      <c r="AU119">
        <v>2024</v>
      </c>
      <c r="AV119">
        <v>118</v>
      </c>
      <c r="AX119" t="s">
        <v>451</v>
      </c>
      <c r="BD119">
        <v>109368</v>
      </c>
      <c r="BE119" t="s">
        <v>1547</v>
      </c>
      <c r="BF119">
        <v>0</v>
      </c>
      <c r="BH119" t="s">
        <v>206</v>
      </c>
      <c r="BI119">
        <v>12</v>
      </c>
      <c r="BJ119" t="s">
        <v>1548</v>
      </c>
      <c r="BK119" t="s">
        <v>101</v>
      </c>
      <c r="BL119" t="s">
        <v>815</v>
      </c>
      <c r="BM119" t="s">
        <v>1549</v>
      </c>
      <c r="BR119" s="1">
        <v>45876</v>
      </c>
      <c r="BS119" t="s">
        <v>1550</v>
      </c>
      <c r="BT119">
        <v>0</v>
      </c>
    </row>
    <row r="120" spans="1:72" x14ac:dyDescent="0.25">
      <c r="A120" t="s">
        <v>72</v>
      </c>
      <c r="B120" t="s">
        <v>3663</v>
      </c>
      <c r="F120" t="s">
        <v>3664</v>
      </c>
      <c r="I120" t="s">
        <v>3665</v>
      </c>
      <c r="J120" t="s">
        <v>3666</v>
      </c>
      <c r="M120" t="s">
        <v>78</v>
      </c>
      <c r="N120" t="s">
        <v>79</v>
      </c>
      <c r="T120" t="s">
        <v>3667</v>
      </c>
      <c r="V120" t="s">
        <v>3668</v>
      </c>
      <c r="W120" t="s">
        <v>3669</v>
      </c>
      <c r="X120" t="s">
        <v>3670</v>
      </c>
      <c r="Y120" t="s">
        <v>3671</v>
      </c>
      <c r="Z120" t="s">
        <v>3672</v>
      </c>
      <c r="AA120" t="s">
        <v>3673</v>
      </c>
      <c r="AB120" t="s">
        <v>3674</v>
      </c>
      <c r="AC120" t="s">
        <v>3675</v>
      </c>
      <c r="AD120" t="s">
        <v>3676</v>
      </c>
      <c r="AE120" t="s">
        <v>3677</v>
      </c>
      <c r="AG120">
        <v>28</v>
      </c>
      <c r="AH120">
        <v>5</v>
      </c>
      <c r="AI120">
        <v>5</v>
      </c>
      <c r="AJ120">
        <v>2</v>
      </c>
      <c r="AK120">
        <v>13</v>
      </c>
      <c r="AL120" t="s">
        <v>741</v>
      </c>
      <c r="AM120" t="s">
        <v>742</v>
      </c>
      <c r="AN120" t="s">
        <v>743</v>
      </c>
      <c r="AO120" t="s">
        <v>3678</v>
      </c>
      <c r="AP120" t="s">
        <v>3679</v>
      </c>
      <c r="AR120" t="s">
        <v>3680</v>
      </c>
      <c r="AS120" t="s">
        <v>3681</v>
      </c>
      <c r="AU120">
        <v>2022</v>
      </c>
      <c r="AV120">
        <v>26</v>
      </c>
      <c r="AW120">
        <v>4</v>
      </c>
      <c r="BB120">
        <v>893</v>
      </c>
      <c r="BC120">
        <v>909</v>
      </c>
      <c r="BE120" t="s">
        <v>3682</v>
      </c>
      <c r="BF120">
        <v>0</v>
      </c>
      <c r="BI120">
        <v>17</v>
      </c>
      <c r="BJ120" t="s">
        <v>406</v>
      </c>
      <c r="BK120" t="s">
        <v>101</v>
      </c>
      <c r="BL120" t="s">
        <v>250</v>
      </c>
      <c r="BM120" t="s">
        <v>3683</v>
      </c>
      <c r="BR120" s="1">
        <v>45876</v>
      </c>
      <c r="BS120" t="s">
        <v>3684</v>
      </c>
      <c r="BT120">
        <v>0</v>
      </c>
    </row>
    <row r="121" spans="1:72" x14ac:dyDescent="0.25">
      <c r="A121" t="s">
        <v>334</v>
      </c>
      <c r="B121" t="s">
        <v>3685</v>
      </c>
      <c r="D121" t="s">
        <v>3686</v>
      </c>
      <c r="F121" t="s">
        <v>3687</v>
      </c>
      <c r="I121" t="s">
        <v>3688</v>
      </c>
      <c r="J121" t="s">
        <v>3689</v>
      </c>
      <c r="K121" t="s">
        <v>1291</v>
      </c>
      <c r="M121" t="s">
        <v>78</v>
      </c>
      <c r="N121" t="s">
        <v>341</v>
      </c>
      <c r="O121" t="s">
        <v>3690</v>
      </c>
      <c r="P121" t="s">
        <v>3691</v>
      </c>
      <c r="Q121" t="s">
        <v>3692</v>
      </c>
      <c r="R121" t="s">
        <v>3693</v>
      </c>
      <c r="T121" t="s">
        <v>3694</v>
      </c>
      <c r="V121" t="s">
        <v>3695</v>
      </c>
      <c r="W121" t="s">
        <v>3696</v>
      </c>
      <c r="X121" t="s">
        <v>1848</v>
      </c>
      <c r="Y121" t="s">
        <v>3697</v>
      </c>
      <c r="Z121" t="s">
        <v>3698</v>
      </c>
      <c r="AA121" t="s">
        <v>3699</v>
      </c>
      <c r="AB121" t="s">
        <v>3700</v>
      </c>
      <c r="AG121">
        <v>20</v>
      </c>
      <c r="AH121">
        <v>3</v>
      </c>
      <c r="AI121">
        <v>3</v>
      </c>
      <c r="AJ121">
        <v>0</v>
      </c>
      <c r="AK121">
        <v>0</v>
      </c>
      <c r="AL121" t="s">
        <v>1001</v>
      </c>
      <c r="AM121" t="s">
        <v>1002</v>
      </c>
      <c r="AN121" t="s">
        <v>1003</v>
      </c>
      <c r="AO121" t="s">
        <v>1299</v>
      </c>
      <c r="AP121" t="s">
        <v>1005</v>
      </c>
      <c r="AQ121" t="s">
        <v>3701</v>
      </c>
      <c r="AR121" t="s">
        <v>3702</v>
      </c>
      <c r="AU121">
        <v>2022</v>
      </c>
      <c r="AV121">
        <v>13399</v>
      </c>
      <c r="BB121">
        <v>33</v>
      </c>
      <c r="BC121">
        <v>47</v>
      </c>
      <c r="BE121" t="s">
        <v>3703</v>
      </c>
      <c r="BF121">
        <v>0</v>
      </c>
      <c r="BI121">
        <v>15</v>
      </c>
      <c r="BJ121" t="s">
        <v>406</v>
      </c>
      <c r="BK121" t="s">
        <v>359</v>
      </c>
      <c r="BL121" t="s">
        <v>250</v>
      </c>
      <c r="BM121" t="s">
        <v>3704</v>
      </c>
      <c r="BR121" s="1">
        <v>45876</v>
      </c>
      <c r="BS121" t="s">
        <v>3705</v>
      </c>
      <c r="BT121">
        <v>0</v>
      </c>
    </row>
    <row r="122" spans="1:72" x14ac:dyDescent="0.25">
      <c r="A122" t="s">
        <v>72</v>
      </c>
      <c r="B122" t="s">
        <v>1874</v>
      </c>
      <c r="F122" t="s">
        <v>1875</v>
      </c>
      <c r="I122" t="s">
        <v>1876</v>
      </c>
      <c r="J122" t="s">
        <v>1877</v>
      </c>
      <c r="M122" t="s">
        <v>78</v>
      </c>
      <c r="N122" t="s">
        <v>1363</v>
      </c>
      <c r="O122" t="s">
        <v>1878</v>
      </c>
      <c r="P122" t="s">
        <v>1879</v>
      </c>
      <c r="Q122" t="s">
        <v>1880</v>
      </c>
      <c r="T122" t="s">
        <v>1881</v>
      </c>
      <c r="V122" t="s">
        <v>1882</v>
      </c>
      <c r="W122" t="s">
        <v>1883</v>
      </c>
      <c r="X122" t="s">
        <v>1884</v>
      </c>
      <c r="Y122" t="s">
        <v>1885</v>
      </c>
      <c r="Z122" t="s">
        <v>1886</v>
      </c>
      <c r="AA122" t="s">
        <v>1887</v>
      </c>
      <c r="AG122">
        <v>15</v>
      </c>
      <c r="AH122">
        <v>0</v>
      </c>
      <c r="AI122">
        <v>0</v>
      </c>
      <c r="AJ122">
        <v>3</v>
      </c>
      <c r="AK122">
        <v>6</v>
      </c>
      <c r="AL122" t="s">
        <v>1888</v>
      </c>
      <c r="AM122" t="s">
        <v>1889</v>
      </c>
      <c r="AN122" t="s">
        <v>1890</v>
      </c>
      <c r="AP122" t="s">
        <v>1891</v>
      </c>
      <c r="AR122" t="s">
        <v>1892</v>
      </c>
      <c r="AS122" t="s">
        <v>1893</v>
      </c>
      <c r="AT122" t="s">
        <v>149</v>
      </c>
      <c r="AU122">
        <v>2023</v>
      </c>
      <c r="AV122">
        <v>18</v>
      </c>
      <c r="AW122">
        <v>6</v>
      </c>
      <c r="AZ122">
        <v>6</v>
      </c>
      <c r="BB122">
        <v>22</v>
      </c>
      <c r="BC122">
        <v>31</v>
      </c>
      <c r="BI122">
        <v>10</v>
      </c>
      <c r="BJ122" t="s">
        <v>723</v>
      </c>
      <c r="BK122" t="s">
        <v>154</v>
      </c>
      <c r="BL122" t="s">
        <v>724</v>
      </c>
      <c r="BM122" t="s">
        <v>1894</v>
      </c>
      <c r="BR122" s="1">
        <v>45876</v>
      </c>
      <c r="BS122" t="s">
        <v>1895</v>
      </c>
      <c r="BT122">
        <v>0</v>
      </c>
    </row>
    <row r="123" spans="1:72" x14ac:dyDescent="0.25">
      <c r="A123" t="s">
        <v>72</v>
      </c>
      <c r="B123" t="s">
        <v>1618</v>
      </c>
      <c r="F123" t="s">
        <v>1619</v>
      </c>
      <c r="I123" t="s">
        <v>1620</v>
      </c>
      <c r="J123" t="s">
        <v>1621</v>
      </c>
      <c r="M123" t="s">
        <v>78</v>
      </c>
      <c r="N123" t="s">
        <v>79</v>
      </c>
      <c r="T123" t="s">
        <v>1622</v>
      </c>
      <c r="U123" t="s">
        <v>1623</v>
      </c>
      <c r="V123" t="s">
        <v>1624</v>
      </c>
      <c r="W123" t="s">
        <v>1625</v>
      </c>
      <c r="X123" t="s">
        <v>1626</v>
      </c>
      <c r="Y123" t="s">
        <v>1627</v>
      </c>
      <c r="Z123" t="s">
        <v>1628</v>
      </c>
      <c r="AA123" t="s">
        <v>1629</v>
      </c>
      <c r="AB123" t="s">
        <v>1630</v>
      </c>
      <c r="AC123" t="s">
        <v>1631</v>
      </c>
      <c r="AD123" t="s">
        <v>1632</v>
      </c>
      <c r="AE123" t="s">
        <v>1633</v>
      </c>
      <c r="AG123">
        <v>46</v>
      </c>
      <c r="AH123">
        <v>3</v>
      </c>
      <c r="AI123">
        <v>3</v>
      </c>
      <c r="AJ123">
        <v>2</v>
      </c>
      <c r="AK123">
        <v>2</v>
      </c>
      <c r="AL123" t="s">
        <v>1566</v>
      </c>
      <c r="AM123" t="s">
        <v>1567</v>
      </c>
      <c r="AN123" t="s">
        <v>1568</v>
      </c>
      <c r="AO123" t="s">
        <v>1634</v>
      </c>
      <c r="AP123" t="s">
        <v>1635</v>
      </c>
      <c r="AR123" t="s">
        <v>1636</v>
      </c>
      <c r="AS123" t="s">
        <v>1637</v>
      </c>
      <c r="AT123" t="s">
        <v>478</v>
      </c>
      <c r="AU123">
        <v>2024</v>
      </c>
      <c r="AV123">
        <v>76</v>
      </c>
      <c r="AW123">
        <v>5</v>
      </c>
      <c r="BB123">
        <v>797</v>
      </c>
      <c r="BC123">
        <v>820</v>
      </c>
      <c r="BE123" t="s">
        <v>1638</v>
      </c>
      <c r="BF123">
        <v>0</v>
      </c>
      <c r="BH123" t="s">
        <v>293</v>
      </c>
      <c r="BI123">
        <v>24</v>
      </c>
      <c r="BJ123" t="s">
        <v>1639</v>
      </c>
      <c r="BK123" t="s">
        <v>101</v>
      </c>
      <c r="BL123" t="s">
        <v>230</v>
      </c>
      <c r="BM123" t="s">
        <v>1640</v>
      </c>
      <c r="BR123" s="1">
        <v>45876</v>
      </c>
      <c r="BS123" t="s">
        <v>1641</v>
      </c>
      <c r="BT123">
        <v>0</v>
      </c>
    </row>
    <row r="124" spans="1:72" x14ac:dyDescent="0.25">
      <c r="A124" t="s">
        <v>72</v>
      </c>
      <c r="B124" t="s">
        <v>2939</v>
      </c>
      <c r="F124" t="s">
        <v>2940</v>
      </c>
      <c r="I124" t="s">
        <v>2941</v>
      </c>
      <c r="J124" t="s">
        <v>110</v>
      </c>
      <c r="M124" t="s">
        <v>78</v>
      </c>
      <c r="N124" t="s">
        <v>79</v>
      </c>
      <c r="T124" t="s">
        <v>2942</v>
      </c>
      <c r="U124" t="s">
        <v>2943</v>
      </c>
      <c r="V124" t="s">
        <v>2944</v>
      </c>
      <c r="W124" t="s">
        <v>2945</v>
      </c>
      <c r="X124" t="s">
        <v>2946</v>
      </c>
      <c r="Y124" t="s">
        <v>2947</v>
      </c>
      <c r="Z124" t="s">
        <v>2948</v>
      </c>
      <c r="AA124" t="s">
        <v>2949</v>
      </c>
      <c r="AB124" t="s">
        <v>2950</v>
      </c>
      <c r="AG124">
        <v>67</v>
      </c>
      <c r="AH124">
        <v>0</v>
      </c>
      <c r="AI124">
        <v>0</v>
      </c>
      <c r="AJ124">
        <v>1</v>
      </c>
      <c r="AK124">
        <v>11</v>
      </c>
      <c r="AL124" t="s">
        <v>119</v>
      </c>
      <c r="AM124" t="s">
        <v>120</v>
      </c>
      <c r="AN124" t="s">
        <v>121</v>
      </c>
      <c r="AO124" t="s">
        <v>122</v>
      </c>
      <c r="AP124" t="s">
        <v>123</v>
      </c>
      <c r="AR124" t="s">
        <v>124</v>
      </c>
      <c r="AS124" t="s">
        <v>125</v>
      </c>
      <c r="AT124" t="s">
        <v>149</v>
      </c>
      <c r="AU124">
        <v>2023</v>
      </c>
      <c r="AV124">
        <v>62</v>
      </c>
      <c r="AW124">
        <v>4</v>
      </c>
      <c r="BB124">
        <v>1721</v>
      </c>
      <c r="BC124">
        <v>1750</v>
      </c>
      <c r="BE124" t="s">
        <v>2951</v>
      </c>
      <c r="BF124">
        <v>0</v>
      </c>
      <c r="BH124" t="s">
        <v>2952</v>
      </c>
      <c r="BI124">
        <v>30</v>
      </c>
      <c r="BJ124" t="s">
        <v>129</v>
      </c>
      <c r="BK124" t="s">
        <v>130</v>
      </c>
      <c r="BL124" t="s">
        <v>131</v>
      </c>
      <c r="BM124" t="s">
        <v>2953</v>
      </c>
      <c r="BR124" s="1">
        <v>45876</v>
      </c>
      <c r="BS124" t="s">
        <v>2954</v>
      </c>
      <c r="BT124">
        <v>0</v>
      </c>
    </row>
    <row r="125" spans="1:72" x14ac:dyDescent="0.25">
      <c r="A125" s="3" t="s">
        <v>72</v>
      </c>
      <c r="B125" s="3" t="s">
        <v>4038</v>
      </c>
      <c r="I125" t="s">
        <v>4039</v>
      </c>
      <c r="AL125" s="3" t="s">
        <v>4025</v>
      </c>
      <c r="AU125">
        <v>2015</v>
      </c>
      <c r="BE125" t="s">
        <v>4040</v>
      </c>
    </row>
    <row r="126" spans="1:72" x14ac:dyDescent="0.25">
      <c r="A126" t="s">
        <v>72</v>
      </c>
      <c r="B126" t="s">
        <v>3389</v>
      </c>
      <c r="F126" t="s">
        <v>3390</v>
      </c>
      <c r="I126" t="s">
        <v>3391</v>
      </c>
      <c r="J126" t="s">
        <v>3392</v>
      </c>
      <c r="M126" t="s">
        <v>78</v>
      </c>
      <c r="N126" t="s">
        <v>79</v>
      </c>
      <c r="T126" t="s">
        <v>3393</v>
      </c>
      <c r="V126" t="s">
        <v>3394</v>
      </c>
      <c r="W126" t="s">
        <v>3395</v>
      </c>
      <c r="X126" t="s">
        <v>3396</v>
      </c>
      <c r="Y126" t="s">
        <v>3397</v>
      </c>
      <c r="AG126">
        <v>46</v>
      </c>
      <c r="AH126">
        <v>2</v>
      </c>
      <c r="AI126">
        <v>2</v>
      </c>
      <c r="AJ126">
        <v>1</v>
      </c>
      <c r="AK126">
        <v>9</v>
      </c>
      <c r="AL126" t="s">
        <v>3398</v>
      </c>
      <c r="AM126" t="s">
        <v>3399</v>
      </c>
      <c r="AN126" t="s">
        <v>3400</v>
      </c>
      <c r="AO126" t="s">
        <v>3401</v>
      </c>
      <c r="AP126" t="s">
        <v>3402</v>
      </c>
      <c r="AR126" t="s">
        <v>3403</v>
      </c>
      <c r="AS126" t="s">
        <v>3404</v>
      </c>
      <c r="AT126" t="s">
        <v>329</v>
      </c>
      <c r="AU126">
        <v>2022</v>
      </c>
      <c r="AV126">
        <v>13</v>
      </c>
      <c r="AW126">
        <v>3</v>
      </c>
      <c r="BB126">
        <v>585</v>
      </c>
      <c r="BC126">
        <v>592</v>
      </c>
      <c r="BI126">
        <v>8</v>
      </c>
      <c r="BJ126" t="s">
        <v>788</v>
      </c>
      <c r="BK126" t="s">
        <v>154</v>
      </c>
      <c r="BL126" t="s">
        <v>250</v>
      </c>
      <c r="BM126" t="s">
        <v>3405</v>
      </c>
      <c r="BR126" s="1">
        <v>45876</v>
      </c>
      <c r="BS126" t="s">
        <v>3406</v>
      </c>
      <c r="BT126">
        <v>0</v>
      </c>
    </row>
    <row r="127" spans="1:72" x14ac:dyDescent="0.25">
      <c r="A127" t="s">
        <v>334</v>
      </c>
      <c r="B127" t="s">
        <v>3706</v>
      </c>
      <c r="E127" t="s">
        <v>658</v>
      </c>
      <c r="F127" t="s">
        <v>3707</v>
      </c>
      <c r="I127" t="s">
        <v>3708</v>
      </c>
      <c r="J127" t="s">
        <v>3709</v>
      </c>
      <c r="K127" t="s">
        <v>3710</v>
      </c>
      <c r="M127" t="s">
        <v>78</v>
      </c>
      <c r="N127" t="s">
        <v>341</v>
      </c>
      <c r="O127" t="s">
        <v>3711</v>
      </c>
      <c r="P127" t="s">
        <v>3712</v>
      </c>
      <c r="Q127" t="s">
        <v>3713</v>
      </c>
      <c r="R127" t="s">
        <v>3714</v>
      </c>
      <c r="T127" t="s">
        <v>3715</v>
      </c>
      <c r="V127" t="s">
        <v>3716</v>
      </c>
      <c r="W127" t="s">
        <v>3717</v>
      </c>
      <c r="X127" t="s">
        <v>3718</v>
      </c>
      <c r="Y127" t="s">
        <v>3719</v>
      </c>
      <c r="Z127" t="s">
        <v>3720</v>
      </c>
      <c r="AG127">
        <v>22</v>
      </c>
      <c r="AH127">
        <v>7</v>
      </c>
      <c r="AI127">
        <v>8</v>
      </c>
      <c r="AJ127">
        <v>1</v>
      </c>
      <c r="AK127">
        <v>3</v>
      </c>
      <c r="AL127" t="s">
        <v>658</v>
      </c>
      <c r="AM127" t="s">
        <v>670</v>
      </c>
      <c r="AN127" t="s">
        <v>671</v>
      </c>
      <c r="AO127" t="s">
        <v>3721</v>
      </c>
      <c r="AQ127" t="s">
        <v>3722</v>
      </c>
      <c r="AR127" t="s">
        <v>3723</v>
      </c>
      <c r="AU127">
        <v>2022</v>
      </c>
      <c r="BB127">
        <v>36</v>
      </c>
      <c r="BC127">
        <v>41</v>
      </c>
      <c r="BE127" t="s">
        <v>3724</v>
      </c>
      <c r="BF127">
        <v>0</v>
      </c>
      <c r="BI127">
        <v>6</v>
      </c>
      <c r="BJ127" t="s">
        <v>814</v>
      </c>
      <c r="BK127" t="s">
        <v>359</v>
      </c>
      <c r="BL127" t="s">
        <v>815</v>
      </c>
      <c r="BM127" t="s">
        <v>3725</v>
      </c>
      <c r="BR127" s="1">
        <v>45876</v>
      </c>
      <c r="BS127" t="s">
        <v>3726</v>
      </c>
      <c r="BT127">
        <v>0</v>
      </c>
    </row>
    <row r="128" spans="1:72" x14ac:dyDescent="0.25">
      <c r="A128" t="s">
        <v>72</v>
      </c>
      <c r="B128" t="s">
        <v>1599</v>
      </c>
      <c r="F128" t="s">
        <v>1600</v>
      </c>
      <c r="I128" t="s">
        <v>1601</v>
      </c>
      <c r="J128" t="s">
        <v>1602</v>
      </c>
      <c r="M128" t="s">
        <v>78</v>
      </c>
      <c r="N128" t="s">
        <v>79</v>
      </c>
      <c r="T128" t="s">
        <v>1603</v>
      </c>
      <c r="U128" t="s">
        <v>1604</v>
      </c>
      <c r="V128" t="s">
        <v>1605</v>
      </c>
      <c r="W128" t="s">
        <v>1606</v>
      </c>
      <c r="X128" t="s">
        <v>1607</v>
      </c>
      <c r="Y128" t="s">
        <v>1608</v>
      </c>
      <c r="AB128" t="s">
        <v>1609</v>
      </c>
      <c r="AG128">
        <v>11</v>
      </c>
      <c r="AH128">
        <v>0</v>
      </c>
      <c r="AI128">
        <v>0</v>
      </c>
      <c r="AJ128">
        <v>2</v>
      </c>
      <c r="AK128">
        <v>4</v>
      </c>
      <c r="AL128" t="s">
        <v>920</v>
      </c>
      <c r="AM128" t="s">
        <v>921</v>
      </c>
      <c r="AN128" t="s">
        <v>922</v>
      </c>
      <c r="AO128" t="s">
        <v>1610</v>
      </c>
      <c r="AP128" t="s">
        <v>1611</v>
      </c>
      <c r="AR128" t="s">
        <v>1612</v>
      </c>
      <c r="AS128" t="s">
        <v>1613</v>
      </c>
      <c r="AT128" t="s">
        <v>149</v>
      </c>
      <c r="AU128">
        <v>2020</v>
      </c>
      <c r="AV128">
        <v>6</v>
      </c>
      <c r="AW128" t="s">
        <v>1614</v>
      </c>
      <c r="BE128" t="s">
        <v>1615</v>
      </c>
      <c r="BF128">
        <v>0</v>
      </c>
      <c r="BH128" t="s">
        <v>293</v>
      </c>
      <c r="BI128">
        <v>43</v>
      </c>
      <c r="BJ128" t="s">
        <v>153</v>
      </c>
      <c r="BK128" t="s">
        <v>154</v>
      </c>
      <c r="BL128" t="s">
        <v>155</v>
      </c>
      <c r="BM128" t="s">
        <v>1616</v>
      </c>
      <c r="BR128" s="1">
        <v>45876</v>
      </c>
      <c r="BS128" t="s">
        <v>1617</v>
      </c>
      <c r="BT128">
        <v>0</v>
      </c>
    </row>
    <row r="129" spans="1:72" x14ac:dyDescent="0.25">
      <c r="A129" t="s">
        <v>72</v>
      </c>
      <c r="B129" t="s">
        <v>2068</v>
      </c>
      <c r="F129" t="s">
        <v>2069</v>
      </c>
      <c r="I129" t="s">
        <v>2070</v>
      </c>
      <c r="J129" t="s">
        <v>434</v>
      </c>
      <c r="M129" t="s">
        <v>78</v>
      </c>
      <c r="N129" t="s">
        <v>79</v>
      </c>
      <c r="T129" t="s">
        <v>2071</v>
      </c>
      <c r="V129" t="s">
        <v>2072</v>
      </c>
      <c r="W129" t="s">
        <v>2073</v>
      </c>
      <c r="X129" t="s">
        <v>2074</v>
      </c>
      <c r="Y129" t="s">
        <v>2075</v>
      </c>
      <c r="Z129" t="s">
        <v>2076</v>
      </c>
      <c r="AA129" t="s">
        <v>2077</v>
      </c>
      <c r="AB129" t="s">
        <v>2078</v>
      </c>
      <c r="AG129">
        <v>31</v>
      </c>
      <c r="AH129">
        <v>8</v>
      </c>
      <c r="AI129">
        <v>8</v>
      </c>
      <c r="AJ129">
        <v>4</v>
      </c>
      <c r="AK129">
        <v>40</v>
      </c>
      <c r="AL129" t="s">
        <v>443</v>
      </c>
      <c r="AM129" t="s">
        <v>444</v>
      </c>
      <c r="AN129" t="s">
        <v>445</v>
      </c>
      <c r="AO129" t="s">
        <v>446</v>
      </c>
      <c r="AP129" t="s">
        <v>447</v>
      </c>
      <c r="AR129" t="s">
        <v>448</v>
      </c>
      <c r="AS129" t="s">
        <v>449</v>
      </c>
      <c r="AT129" t="s">
        <v>1915</v>
      </c>
      <c r="AU129">
        <v>2024</v>
      </c>
      <c r="AV129">
        <v>235</v>
      </c>
      <c r="BD129">
        <v>121245</v>
      </c>
      <c r="BE129" t="s">
        <v>2079</v>
      </c>
      <c r="BF129">
        <v>0</v>
      </c>
      <c r="BH129" t="s">
        <v>2080</v>
      </c>
      <c r="BI129">
        <v>9</v>
      </c>
      <c r="BJ129" t="s">
        <v>454</v>
      </c>
      <c r="BK129" t="s">
        <v>101</v>
      </c>
      <c r="BL129" t="s">
        <v>455</v>
      </c>
      <c r="BM129" t="s">
        <v>2081</v>
      </c>
      <c r="BO129" t="s">
        <v>408</v>
      </c>
      <c r="BR129" s="1">
        <v>45876</v>
      </c>
      <c r="BS129" t="s">
        <v>2082</v>
      </c>
      <c r="BT129">
        <v>0</v>
      </c>
    </row>
    <row r="130" spans="1:72" x14ac:dyDescent="0.25">
      <c r="A130" t="s">
        <v>72</v>
      </c>
      <c r="B130" t="s">
        <v>2725</v>
      </c>
      <c r="F130" t="s">
        <v>2726</v>
      </c>
      <c r="I130" t="s">
        <v>2727</v>
      </c>
      <c r="J130" t="s">
        <v>2728</v>
      </c>
      <c r="M130" t="s">
        <v>78</v>
      </c>
      <c r="N130" t="s">
        <v>79</v>
      </c>
      <c r="T130" t="s">
        <v>2729</v>
      </c>
      <c r="U130" t="s">
        <v>2730</v>
      </c>
      <c r="V130" t="s">
        <v>2731</v>
      </c>
      <c r="W130" t="s">
        <v>2732</v>
      </c>
      <c r="X130" t="s">
        <v>2733</v>
      </c>
      <c r="Y130" t="s">
        <v>2734</v>
      </c>
      <c r="Z130" t="s">
        <v>2735</v>
      </c>
      <c r="AA130" t="s">
        <v>2736</v>
      </c>
      <c r="AG130">
        <v>69</v>
      </c>
      <c r="AH130">
        <v>0</v>
      </c>
      <c r="AI130">
        <v>0</v>
      </c>
      <c r="AJ130">
        <v>2</v>
      </c>
      <c r="AK130">
        <v>5</v>
      </c>
      <c r="AL130" t="s">
        <v>2737</v>
      </c>
      <c r="AM130" t="s">
        <v>2738</v>
      </c>
      <c r="AN130" t="s">
        <v>2739</v>
      </c>
      <c r="AO130" t="s">
        <v>2740</v>
      </c>
      <c r="AR130" t="s">
        <v>2741</v>
      </c>
      <c r="AS130" t="s">
        <v>2742</v>
      </c>
      <c r="AU130">
        <v>2023</v>
      </c>
      <c r="AV130">
        <v>22</v>
      </c>
      <c r="AW130">
        <v>2</v>
      </c>
      <c r="BB130">
        <v>83</v>
      </c>
      <c r="BC130">
        <v>96</v>
      </c>
      <c r="BI130">
        <v>14</v>
      </c>
      <c r="BJ130" t="s">
        <v>2743</v>
      </c>
      <c r="BK130" t="s">
        <v>208</v>
      </c>
      <c r="BL130" t="s">
        <v>155</v>
      </c>
      <c r="BM130" t="s">
        <v>2744</v>
      </c>
      <c r="BR130" s="1">
        <v>45876</v>
      </c>
      <c r="BS130" t="s">
        <v>2745</v>
      </c>
      <c r="BT130">
        <v>0</v>
      </c>
    </row>
    <row r="131" spans="1:72" x14ac:dyDescent="0.25">
      <c r="A131" t="s">
        <v>72</v>
      </c>
      <c r="B131" t="s">
        <v>2083</v>
      </c>
      <c r="F131" t="s">
        <v>2084</v>
      </c>
      <c r="I131" t="s">
        <v>2085</v>
      </c>
      <c r="J131" t="s">
        <v>1744</v>
      </c>
      <c r="M131" t="s">
        <v>78</v>
      </c>
      <c r="N131" t="s">
        <v>79</v>
      </c>
      <c r="T131" t="s">
        <v>2086</v>
      </c>
      <c r="U131" t="s">
        <v>2087</v>
      </c>
      <c r="V131" t="s">
        <v>2088</v>
      </c>
      <c r="W131" t="s">
        <v>2089</v>
      </c>
      <c r="X131" t="s">
        <v>2090</v>
      </c>
      <c r="Y131" t="s">
        <v>2091</v>
      </c>
      <c r="Z131" t="s">
        <v>2092</v>
      </c>
      <c r="AB131" t="s">
        <v>2093</v>
      </c>
      <c r="AG131">
        <v>38</v>
      </c>
      <c r="AH131">
        <v>0</v>
      </c>
      <c r="AI131">
        <v>0</v>
      </c>
      <c r="AJ131">
        <v>2</v>
      </c>
      <c r="AK131">
        <v>20</v>
      </c>
      <c r="AL131" t="s">
        <v>92</v>
      </c>
      <c r="AM131" t="s">
        <v>93</v>
      </c>
      <c r="AN131" t="s">
        <v>94</v>
      </c>
      <c r="AO131" t="s">
        <v>1754</v>
      </c>
      <c r="AP131" t="s">
        <v>1755</v>
      </c>
      <c r="AR131" t="s">
        <v>1756</v>
      </c>
      <c r="AS131" t="s">
        <v>1757</v>
      </c>
      <c r="AT131" t="s">
        <v>149</v>
      </c>
      <c r="AU131">
        <v>2023</v>
      </c>
      <c r="AV131">
        <v>40</v>
      </c>
      <c r="AW131">
        <v>10</v>
      </c>
      <c r="BE131" t="s">
        <v>2094</v>
      </c>
      <c r="BF131">
        <v>0</v>
      </c>
      <c r="BH131" t="s">
        <v>2080</v>
      </c>
      <c r="BI131">
        <v>21</v>
      </c>
      <c r="BJ131" t="s">
        <v>249</v>
      </c>
      <c r="BK131" t="s">
        <v>101</v>
      </c>
      <c r="BL131" t="s">
        <v>250</v>
      </c>
      <c r="BM131" t="s">
        <v>2095</v>
      </c>
      <c r="BO131" t="s">
        <v>2096</v>
      </c>
      <c r="BR131" s="1">
        <v>45876</v>
      </c>
      <c r="BS131" t="s">
        <v>2097</v>
      </c>
      <c r="BT131">
        <v>0</v>
      </c>
    </row>
    <row r="132" spans="1:72" x14ac:dyDescent="0.25">
      <c r="A132" t="s">
        <v>72</v>
      </c>
      <c r="B132" t="s">
        <v>2156</v>
      </c>
      <c r="F132" t="s">
        <v>2157</v>
      </c>
      <c r="I132" t="s">
        <v>2158</v>
      </c>
      <c r="J132" t="s">
        <v>2159</v>
      </c>
      <c r="M132" t="s">
        <v>78</v>
      </c>
      <c r="N132" t="s">
        <v>79</v>
      </c>
      <c r="T132" t="s">
        <v>2160</v>
      </c>
      <c r="U132" t="s">
        <v>2161</v>
      </c>
      <c r="V132" t="s">
        <v>2162</v>
      </c>
      <c r="W132" t="s">
        <v>2163</v>
      </c>
      <c r="X132" t="s">
        <v>2164</v>
      </c>
      <c r="Y132" t="s">
        <v>2165</v>
      </c>
      <c r="Z132" t="s">
        <v>2166</v>
      </c>
      <c r="AA132" t="s">
        <v>2167</v>
      </c>
      <c r="AB132" t="s">
        <v>2168</v>
      </c>
      <c r="AG132">
        <v>25</v>
      </c>
      <c r="AH132">
        <v>0</v>
      </c>
      <c r="AI132">
        <v>0</v>
      </c>
      <c r="AJ132">
        <v>3</v>
      </c>
      <c r="AK132">
        <v>6</v>
      </c>
      <c r="AL132" t="s">
        <v>2169</v>
      </c>
      <c r="AM132" t="s">
        <v>2170</v>
      </c>
      <c r="AN132" t="s">
        <v>2171</v>
      </c>
      <c r="AO132" t="s">
        <v>2172</v>
      </c>
      <c r="AP132" t="s">
        <v>2173</v>
      </c>
      <c r="AR132" t="s">
        <v>2174</v>
      </c>
      <c r="AS132" t="s">
        <v>2175</v>
      </c>
      <c r="AT132" t="s">
        <v>2176</v>
      </c>
      <c r="AU132">
        <v>2023</v>
      </c>
      <c r="AV132">
        <v>10</v>
      </c>
      <c r="AW132">
        <v>2</v>
      </c>
      <c r="BB132">
        <v>6</v>
      </c>
      <c r="BC132">
        <v>16</v>
      </c>
      <c r="BE132" t="s">
        <v>2177</v>
      </c>
      <c r="BF132">
        <v>0</v>
      </c>
      <c r="BI132">
        <v>11</v>
      </c>
      <c r="BJ132" t="s">
        <v>605</v>
      </c>
      <c r="BK132" t="s">
        <v>154</v>
      </c>
      <c r="BL132" t="s">
        <v>155</v>
      </c>
      <c r="BM132" t="s">
        <v>2178</v>
      </c>
      <c r="BO132" t="s">
        <v>104</v>
      </c>
      <c r="BR132" s="1">
        <v>45876</v>
      </c>
      <c r="BS132" t="s">
        <v>2179</v>
      </c>
      <c r="BT132">
        <v>0</v>
      </c>
    </row>
    <row r="133" spans="1:72" x14ac:dyDescent="0.25">
      <c r="A133" t="s">
        <v>72</v>
      </c>
      <c r="B133" t="s">
        <v>3769</v>
      </c>
      <c r="F133" t="s">
        <v>3770</v>
      </c>
      <c r="I133" t="s">
        <v>3771</v>
      </c>
      <c r="J133" t="s">
        <v>3772</v>
      </c>
      <c r="M133" t="s">
        <v>78</v>
      </c>
      <c r="N133" t="s">
        <v>79</v>
      </c>
      <c r="T133" t="s">
        <v>3773</v>
      </c>
      <c r="U133" t="s">
        <v>3774</v>
      </c>
      <c r="V133" t="s">
        <v>3775</v>
      </c>
      <c r="W133" t="s">
        <v>3776</v>
      </c>
      <c r="X133" t="s">
        <v>596</v>
      </c>
      <c r="Y133" t="s">
        <v>3777</v>
      </c>
      <c r="Z133" t="s">
        <v>3276</v>
      </c>
      <c r="AA133" t="s">
        <v>3778</v>
      </c>
      <c r="AB133" t="s">
        <v>3779</v>
      </c>
      <c r="AG133">
        <v>38</v>
      </c>
      <c r="AH133">
        <v>10</v>
      </c>
      <c r="AI133">
        <v>10</v>
      </c>
      <c r="AJ133">
        <v>1</v>
      </c>
      <c r="AK133">
        <v>48</v>
      </c>
      <c r="AL133" t="s">
        <v>870</v>
      </c>
      <c r="AM133" t="s">
        <v>871</v>
      </c>
      <c r="AN133" t="s">
        <v>872</v>
      </c>
      <c r="AO133" t="s">
        <v>3780</v>
      </c>
      <c r="AP133" t="s">
        <v>3781</v>
      </c>
      <c r="AR133" t="s">
        <v>3782</v>
      </c>
      <c r="AS133" t="s">
        <v>3783</v>
      </c>
      <c r="AT133" t="s">
        <v>3784</v>
      </c>
      <c r="AU133">
        <v>2019</v>
      </c>
      <c r="AV133">
        <v>20</v>
      </c>
      <c r="AW133">
        <v>2</v>
      </c>
      <c r="BB133">
        <v>227</v>
      </c>
      <c r="BC133">
        <v>238</v>
      </c>
      <c r="BE133" t="s">
        <v>3785</v>
      </c>
      <c r="BF133">
        <v>0</v>
      </c>
      <c r="BI133">
        <v>12</v>
      </c>
      <c r="BJ133" t="s">
        <v>506</v>
      </c>
      <c r="BK133" t="s">
        <v>208</v>
      </c>
      <c r="BL133" t="s">
        <v>155</v>
      </c>
      <c r="BM133" t="s">
        <v>3786</v>
      </c>
      <c r="BR133" s="1">
        <v>45876</v>
      </c>
      <c r="BS133" t="s">
        <v>3787</v>
      </c>
      <c r="BT133">
        <v>0</v>
      </c>
    </row>
    <row r="134" spans="1:72" x14ac:dyDescent="0.25">
      <c r="A134" s="3" t="s">
        <v>72</v>
      </c>
      <c r="B134" s="3" t="s">
        <v>4041</v>
      </c>
      <c r="I134" t="s">
        <v>4042</v>
      </c>
      <c r="AL134" s="3" t="s">
        <v>4043</v>
      </c>
      <c r="AU134">
        <v>2020</v>
      </c>
      <c r="BE134" t="s">
        <v>4044</v>
      </c>
    </row>
    <row r="135" spans="1:72" x14ac:dyDescent="0.25">
      <c r="A135" t="s">
        <v>72</v>
      </c>
      <c r="B135" t="s">
        <v>1981</v>
      </c>
      <c r="F135" t="s">
        <v>1982</v>
      </c>
      <c r="I135" t="s">
        <v>1983</v>
      </c>
      <c r="J135" t="s">
        <v>434</v>
      </c>
      <c r="M135" t="s">
        <v>78</v>
      </c>
      <c r="N135" t="s">
        <v>79</v>
      </c>
      <c r="T135" t="s">
        <v>1984</v>
      </c>
      <c r="U135" t="s">
        <v>1985</v>
      </c>
      <c r="V135" t="s">
        <v>1986</v>
      </c>
      <c r="W135" t="s">
        <v>1987</v>
      </c>
      <c r="X135" t="s">
        <v>1988</v>
      </c>
      <c r="Y135" t="s">
        <v>1989</v>
      </c>
      <c r="Z135" t="s">
        <v>1990</v>
      </c>
      <c r="AA135" t="s">
        <v>1991</v>
      </c>
      <c r="AB135" t="s">
        <v>1992</v>
      </c>
      <c r="AG135">
        <v>57</v>
      </c>
      <c r="AH135">
        <v>10</v>
      </c>
      <c r="AI135">
        <v>10</v>
      </c>
      <c r="AJ135">
        <v>2</v>
      </c>
      <c r="AK135">
        <v>16</v>
      </c>
      <c r="AL135" t="s">
        <v>443</v>
      </c>
      <c r="AM135" t="s">
        <v>444</v>
      </c>
      <c r="AN135" t="s">
        <v>445</v>
      </c>
      <c r="AO135" t="s">
        <v>446</v>
      </c>
      <c r="AP135" t="s">
        <v>447</v>
      </c>
      <c r="AR135" t="s">
        <v>448</v>
      </c>
      <c r="AS135" t="s">
        <v>449</v>
      </c>
      <c r="AT135" t="s">
        <v>1993</v>
      </c>
      <c r="AU135">
        <v>2024</v>
      </c>
      <c r="AV135">
        <v>237</v>
      </c>
      <c r="AX135" t="s">
        <v>334</v>
      </c>
      <c r="BD135">
        <v>121711</v>
      </c>
      <c r="BE135" t="s">
        <v>1994</v>
      </c>
      <c r="BF135">
        <v>0</v>
      </c>
      <c r="BH135" t="s">
        <v>505</v>
      </c>
      <c r="BI135">
        <v>15</v>
      </c>
      <c r="BJ135" t="s">
        <v>454</v>
      </c>
      <c r="BK135" t="s">
        <v>101</v>
      </c>
      <c r="BL135" t="s">
        <v>455</v>
      </c>
      <c r="BM135" t="s">
        <v>1995</v>
      </c>
      <c r="BR135" s="1">
        <v>45876</v>
      </c>
      <c r="BS135" t="s">
        <v>1996</v>
      </c>
      <c r="BT135">
        <v>0</v>
      </c>
    </row>
    <row r="136" spans="1:72" x14ac:dyDescent="0.25">
      <c r="A136" t="s">
        <v>72</v>
      </c>
      <c r="B136" t="s">
        <v>3289</v>
      </c>
      <c r="F136" t="s">
        <v>3290</v>
      </c>
      <c r="I136" t="s">
        <v>3291</v>
      </c>
      <c r="J136" t="s">
        <v>3292</v>
      </c>
      <c r="M136" t="s">
        <v>78</v>
      </c>
      <c r="N136" t="s">
        <v>79</v>
      </c>
      <c r="T136" t="s">
        <v>3293</v>
      </c>
      <c r="U136" t="s">
        <v>3294</v>
      </c>
      <c r="V136" t="s">
        <v>3295</v>
      </c>
      <c r="W136" t="s">
        <v>3296</v>
      </c>
      <c r="X136" t="s">
        <v>3297</v>
      </c>
      <c r="Y136" t="s">
        <v>3298</v>
      </c>
      <c r="Z136" t="s">
        <v>3299</v>
      </c>
      <c r="AB136" t="s">
        <v>3300</v>
      </c>
      <c r="AG136">
        <v>60</v>
      </c>
      <c r="AH136">
        <v>5</v>
      </c>
      <c r="AI136">
        <v>5</v>
      </c>
      <c r="AJ136">
        <v>2</v>
      </c>
      <c r="AK136">
        <v>17</v>
      </c>
      <c r="AL136" t="s">
        <v>198</v>
      </c>
      <c r="AM136" t="s">
        <v>199</v>
      </c>
      <c r="AN136" t="s">
        <v>200</v>
      </c>
      <c r="AO136" t="s">
        <v>3301</v>
      </c>
      <c r="AR136" t="s">
        <v>3302</v>
      </c>
      <c r="AS136" t="s">
        <v>3303</v>
      </c>
      <c r="AT136" t="s">
        <v>126</v>
      </c>
      <c r="AU136">
        <v>2022</v>
      </c>
      <c r="AV136">
        <v>43</v>
      </c>
      <c r="BD136">
        <v>100353</v>
      </c>
      <c r="BE136" t="s">
        <v>3304</v>
      </c>
      <c r="BF136">
        <v>0</v>
      </c>
      <c r="BH136" t="s">
        <v>3186</v>
      </c>
      <c r="BI136">
        <v>15</v>
      </c>
      <c r="BJ136" t="s">
        <v>153</v>
      </c>
      <c r="BK136" t="s">
        <v>208</v>
      </c>
      <c r="BL136" t="s">
        <v>155</v>
      </c>
      <c r="BM136" t="s">
        <v>3305</v>
      </c>
      <c r="BO136" t="s">
        <v>210</v>
      </c>
      <c r="BR136" s="1">
        <v>45876</v>
      </c>
      <c r="BS136" t="s">
        <v>3306</v>
      </c>
      <c r="BT136">
        <v>0</v>
      </c>
    </row>
    <row r="137" spans="1:72" x14ac:dyDescent="0.25">
      <c r="A137" t="s">
        <v>72</v>
      </c>
      <c r="B137" t="s">
        <v>3441</v>
      </c>
      <c r="F137" t="s">
        <v>3442</v>
      </c>
      <c r="I137" t="s">
        <v>3443</v>
      </c>
      <c r="J137" t="s">
        <v>3444</v>
      </c>
      <c r="M137" t="s">
        <v>78</v>
      </c>
      <c r="N137" t="s">
        <v>79</v>
      </c>
      <c r="T137" t="s">
        <v>3445</v>
      </c>
      <c r="V137" t="s">
        <v>3446</v>
      </c>
      <c r="W137" t="s">
        <v>3447</v>
      </c>
      <c r="X137" t="s">
        <v>3448</v>
      </c>
      <c r="Y137" t="s">
        <v>3449</v>
      </c>
      <c r="Z137" t="s">
        <v>3450</v>
      </c>
      <c r="AC137" t="s">
        <v>3451</v>
      </c>
      <c r="AD137" t="s">
        <v>3452</v>
      </c>
      <c r="AE137" t="s">
        <v>3453</v>
      </c>
      <c r="AG137">
        <v>9</v>
      </c>
      <c r="AH137">
        <v>1</v>
      </c>
      <c r="AI137">
        <v>1</v>
      </c>
      <c r="AJ137">
        <v>0</v>
      </c>
      <c r="AK137">
        <v>2</v>
      </c>
      <c r="AL137" t="s">
        <v>3454</v>
      </c>
      <c r="AM137" t="s">
        <v>670</v>
      </c>
      <c r="AN137" t="s">
        <v>3455</v>
      </c>
      <c r="AO137" t="s">
        <v>3456</v>
      </c>
      <c r="AP137" t="s">
        <v>3457</v>
      </c>
      <c r="AR137" t="s">
        <v>3458</v>
      </c>
      <c r="AS137" t="s">
        <v>3459</v>
      </c>
      <c r="AT137" t="s">
        <v>523</v>
      </c>
      <c r="AU137">
        <v>2022</v>
      </c>
      <c r="AV137">
        <v>43</v>
      </c>
      <c r="AW137">
        <v>2</v>
      </c>
      <c r="BB137">
        <v>429</v>
      </c>
      <c r="BC137">
        <v>442</v>
      </c>
      <c r="BE137" t="s">
        <v>3460</v>
      </c>
      <c r="BF137">
        <v>0</v>
      </c>
      <c r="BI137">
        <v>14</v>
      </c>
      <c r="BJ137" t="s">
        <v>230</v>
      </c>
      <c r="BK137" t="s">
        <v>154</v>
      </c>
      <c r="BL137" t="s">
        <v>230</v>
      </c>
      <c r="BM137" t="s">
        <v>3461</v>
      </c>
      <c r="BR137" s="1">
        <v>45876</v>
      </c>
      <c r="BS137" t="s">
        <v>3462</v>
      </c>
      <c r="BT137">
        <v>0</v>
      </c>
    </row>
    <row r="138" spans="1:72" x14ac:dyDescent="0.25">
      <c r="A138" t="s">
        <v>72</v>
      </c>
      <c r="B138" t="s">
        <v>1359</v>
      </c>
      <c r="F138" t="s">
        <v>1360</v>
      </c>
      <c r="I138" t="s">
        <v>1361</v>
      </c>
      <c r="J138" t="s">
        <v>1362</v>
      </c>
      <c r="M138" t="s">
        <v>78</v>
      </c>
      <c r="N138" t="s">
        <v>1363</v>
      </c>
      <c r="O138" t="s">
        <v>1364</v>
      </c>
      <c r="P138" t="s">
        <v>1365</v>
      </c>
      <c r="Q138" t="s">
        <v>1366</v>
      </c>
      <c r="T138" t="s">
        <v>1367</v>
      </c>
      <c r="V138" t="s">
        <v>1368</v>
      </c>
      <c r="W138" t="s">
        <v>1369</v>
      </c>
      <c r="X138" t="s">
        <v>1370</v>
      </c>
      <c r="Y138" t="s">
        <v>1371</v>
      </c>
      <c r="Z138" t="s">
        <v>1372</v>
      </c>
      <c r="AA138" t="s">
        <v>1373</v>
      </c>
      <c r="AB138" t="s">
        <v>1374</v>
      </c>
      <c r="AC138" t="s">
        <v>1375</v>
      </c>
      <c r="AD138" t="s">
        <v>1376</v>
      </c>
      <c r="AE138" t="s">
        <v>1377</v>
      </c>
      <c r="AG138">
        <v>16</v>
      </c>
      <c r="AH138">
        <v>0</v>
      </c>
      <c r="AI138">
        <v>0</v>
      </c>
      <c r="AJ138">
        <v>4</v>
      </c>
      <c r="AK138">
        <v>7</v>
      </c>
      <c r="AL138" t="s">
        <v>1378</v>
      </c>
      <c r="AM138" t="s">
        <v>1379</v>
      </c>
      <c r="AN138" t="s">
        <v>1380</v>
      </c>
      <c r="AO138" t="s">
        <v>1381</v>
      </c>
      <c r="AP138" t="s">
        <v>1382</v>
      </c>
      <c r="AR138" t="s">
        <v>1383</v>
      </c>
      <c r="AS138" t="s">
        <v>1384</v>
      </c>
      <c r="AT138" t="s">
        <v>787</v>
      </c>
      <c r="AU138">
        <v>2024</v>
      </c>
      <c r="AV138">
        <v>244</v>
      </c>
      <c r="BD138">
        <v>111982</v>
      </c>
      <c r="BE138" t="s">
        <v>1385</v>
      </c>
      <c r="BF138">
        <v>0</v>
      </c>
      <c r="BH138" t="s">
        <v>1386</v>
      </c>
      <c r="BI138">
        <v>5</v>
      </c>
      <c r="BJ138" t="s">
        <v>153</v>
      </c>
      <c r="BK138" t="s">
        <v>1387</v>
      </c>
      <c r="BL138" t="s">
        <v>155</v>
      </c>
      <c r="BM138" t="s">
        <v>1388</v>
      </c>
      <c r="BO138" t="s">
        <v>210</v>
      </c>
      <c r="BR138" s="1">
        <v>45876</v>
      </c>
      <c r="BS138" t="s">
        <v>1389</v>
      </c>
      <c r="BT138">
        <v>0</v>
      </c>
    </row>
    <row r="139" spans="1:72" x14ac:dyDescent="0.25">
      <c r="A139" t="s">
        <v>72</v>
      </c>
      <c r="B139" t="s">
        <v>1741</v>
      </c>
      <c r="F139" t="s">
        <v>1742</v>
      </c>
      <c r="I139" t="s">
        <v>1743</v>
      </c>
      <c r="J139" t="s">
        <v>1744</v>
      </c>
      <c r="M139" t="s">
        <v>78</v>
      </c>
      <c r="N139" t="s">
        <v>79</v>
      </c>
      <c r="T139" t="s">
        <v>1745</v>
      </c>
      <c r="U139" t="s">
        <v>1746</v>
      </c>
      <c r="V139" t="s">
        <v>1747</v>
      </c>
      <c r="W139" t="s">
        <v>1748</v>
      </c>
      <c r="X139" t="s">
        <v>1749</v>
      </c>
      <c r="Y139" t="s">
        <v>1750</v>
      </c>
      <c r="Z139" t="s">
        <v>1751</v>
      </c>
      <c r="AA139" t="s">
        <v>1752</v>
      </c>
      <c r="AB139" t="s">
        <v>1753</v>
      </c>
      <c r="AG139">
        <v>61</v>
      </c>
      <c r="AH139">
        <v>2</v>
      </c>
      <c r="AI139">
        <v>2</v>
      </c>
      <c r="AJ139">
        <v>2</v>
      </c>
      <c r="AK139">
        <v>26</v>
      </c>
      <c r="AL139" t="s">
        <v>92</v>
      </c>
      <c r="AM139" t="s">
        <v>93</v>
      </c>
      <c r="AN139" t="s">
        <v>94</v>
      </c>
      <c r="AO139" t="s">
        <v>1754</v>
      </c>
      <c r="AP139" t="s">
        <v>1755</v>
      </c>
      <c r="AR139" t="s">
        <v>1756</v>
      </c>
      <c r="AS139" t="s">
        <v>1757</v>
      </c>
      <c r="AT139" t="s">
        <v>584</v>
      </c>
      <c r="AU139">
        <v>2024</v>
      </c>
      <c r="AV139">
        <v>41</v>
      </c>
      <c r="AW139">
        <v>7</v>
      </c>
      <c r="AZ139" t="s">
        <v>150</v>
      </c>
      <c r="BE139" t="s">
        <v>1758</v>
      </c>
      <c r="BF139">
        <v>0</v>
      </c>
      <c r="BH139" t="s">
        <v>1738</v>
      </c>
      <c r="BI139">
        <v>18</v>
      </c>
      <c r="BJ139" t="s">
        <v>249</v>
      </c>
      <c r="BK139" t="s">
        <v>101</v>
      </c>
      <c r="BL139" t="s">
        <v>250</v>
      </c>
      <c r="BM139" t="s">
        <v>1759</v>
      </c>
      <c r="BO139" t="s">
        <v>1760</v>
      </c>
      <c r="BR139" s="1">
        <v>45876</v>
      </c>
      <c r="BS139" t="s">
        <v>1761</v>
      </c>
      <c r="BT139">
        <v>0</v>
      </c>
    </row>
    <row r="140" spans="1:72" x14ac:dyDescent="0.25">
      <c r="A140" t="s">
        <v>334</v>
      </c>
      <c r="B140" t="s">
        <v>3727</v>
      </c>
      <c r="E140" t="s">
        <v>658</v>
      </c>
      <c r="F140" t="s">
        <v>3728</v>
      </c>
      <c r="I140" t="s">
        <v>3729</v>
      </c>
      <c r="J140" t="s">
        <v>3730</v>
      </c>
      <c r="K140" t="s">
        <v>3731</v>
      </c>
      <c r="M140" t="s">
        <v>78</v>
      </c>
      <c r="N140" t="s">
        <v>341</v>
      </c>
      <c r="O140" t="s">
        <v>3732</v>
      </c>
      <c r="P140" t="s">
        <v>3733</v>
      </c>
      <c r="Q140" t="s">
        <v>3557</v>
      </c>
      <c r="R140" t="s">
        <v>658</v>
      </c>
      <c r="T140" t="s">
        <v>3734</v>
      </c>
      <c r="V140" t="s">
        <v>3735</v>
      </c>
      <c r="W140" t="s">
        <v>3736</v>
      </c>
      <c r="X140" t="s">
        <v>3737</v>
      </c>
      <c r="Y140" t="s">
        <v>3738</v>
      </c>
      <c r="AG140">
        <v>15</v>
      </c>
      <c r="AH140">
        <v>0</v>
      </c>
      <c r="AI140">
        <v>0</v>
      </c>
      <c r="AJ140">
        <v>0</v>
      </c>
      <c r="AK140">
        <v>0</v>
      </c>
      <c r="AL140" t="s">
        <v>658</v>
      </c>
      <c r="AM140" t="s">
        <v>670</v>
      </c>
      <c r="AN140" t="s">
        <v>671</v>
      </c>
      <c r="AO140" t="s">
        <v>3739</v>
      </c>
      <c r="AP140" t="s">
        <v>3740</v>
      </c>
      <c r="AQ140" t="s">
        <v>3741</v>
      </c>
      <c r="AR140" t="s">
        <v>3742</v>
      </c>
      <c r="AU140">
        <v>2022</v>
      </c>
      <c r="BE140" t="s">
        <v>3743</v>
      </c>
      <c r="BF140">
        <v>0</v>
      </c>
      <c r="BI140">
        <v>10</v>
      </c>
      <c r="BJ140" t="s">
        <v>3744</v>
      </c>
      <c r="BK140" t="s">
        <v>1107</v>
      </c>
      <c r="BL140" t="s">
        <v>3745</v>
      </c>
      <c r="BM140" t="s">
        <v>3746</v>
      </c>
      <c r="BR140" s="1">
        <v>45876</v>
      </c>
      <c r="BS140" t="s">
        <v>3747</v>
      </c>
      <c r="BT140">
        <v>0</v>
      </c>
    </row>
    <row r="141" spans="1:72" x14ac:dyDescent="0.25">
      <c r="A141" t="s">
        <v>72</v>
      </c>
      <c r="B141" t="s">
        <v>3748</v>
      </c>
      <c r="F141" t="s">
        <v>3749</v>
      </c>
      <c r="I141" t="s">
        <v>3750</v>
      </c>
      <c r="J141" t="s">
        <v>3751</v>
      </c>
      <c r="M141" t="s">
        <v>78</v>
      </c>
      <c r="N141" t="s">
        <v>79</v>
      </c>
      <c r="T141" t="s">
        <v>3752</v>
      </c>
      <c r="V141" t="s">
        <v>3753</v>
      </c>
      <c r="W141" t="s">
        <v>3754</v>
      </c>
      <c r="X141" t="s">
        <v>3755</v>
      </c>
      <c r="Y141" t="s">
        <v>3756</v>
      </c>
      <c r="Z141" t="s">
        <v>3757</v>
      </c>
      <c r="AB141" t="s">
        <v>3758</v>
      </c>
      <c r="AC141" t="s">
        <v>3759</v>
      </c>
      <c r="AD141" t="s">
        <v>3759</v>
      </c>
      <c r="AE141" t="s">
        <v>3760</v>
      </c>
      <c r="AG141">
        <v>22</v>
      </c>
      <c r="AH141">
        <v>7</v>
      </c>
      <c r="AI141">
        <v>8</v>
      </c>
      <c r="AJ141">
        <v>1</v>
      </c>
      <c r="AK141">
        <v>8</v>
      </c>
      <c r="AL141" t="s">
        <v>225</v>
      </c>
      <c r="AM141" t="s">
        <v>226</v>
      </c>
      <c r="AN141" t="s">
        <v>227</v>
      </c>
      <c r="AO141" t="s">
        <v>3761</v>
      </c>
      <c r="AP141" t="s">
        <v>3762</v>
      </c>
      <c r="AR141" t="s">
        <v>3763</v>
      </c>
      <c r="AS141" t="s">
        <v>3764</v>
      </c>
      <c r="AT141" t="s">
        <v>126</v>
      </c>
      <c r="AU141">
        <v>2019</v>
      </c>
      <c r="AV141">
        <v>12</v>
      </c>
      <c r="AW141">
        <v>2</v>
      </c>
      <c r="BD141">
        <v>68</v>
      </c>
      <c r="BE141" t="s">
        <v>3765</v>
      </c>
      <c r="BF141">
        <v>0</v>
      </c>
      <c r="BI141">
        <v>11</v>
      </c>
      <c r="BJ141" t="s">
        <v>179</v>
      </c>
      <c r="BK141" t="s">
        <v>154</v>
      </c>
      <c r="BL141" t="s">
        <v>155</v>
      </c>
      <c r="BM141" t="s">
        <v>3766</v>
      </c>
      <c r="BO141" t="s">
        <v>3767</v>
      </c>
      <c r="BR141" s="1">
        <v>45876</v>
      </c>
      <c r="BS141" t="s">
        <v>3768</v>
      </c>
      <c r="BT141">
        <v>0</v>
      </c>
    </row>
    <row r="142" spans="1:72" x14ac:dyDescent="0.25">
      <c r="A142" t="s">
        <v>72</v>
      </c>
      <c r="B142" t="s">
        <v>3097</v>
      </c>
      <c r="F142" t="s">
        <v>3098</v>
      </c>
      <c r="I142" t="s">
        <v>3099</v>
      </c>
      <c r="J142" t="s">
        <v>3100</v>
      </c>
      <c r="M142" t="s">
        <v>78</v>
      </c>
      <c r="N142" t="s">
        <v>79</v>
      </c>
      <c r="T142" t="s">
        <v>3101</v>
      </c>
      <c r="U142" t="s">
        <v>3102</v>
      </c>
      <c r="V142" t="s">
        <v>3103</v>
      </c>
      <c r="W142" t="s">
        <v>3104</v>
      </c>
      <c r="X142" t="s">
        <v>3105</v>
      </c>
      <c r="Y142" t="s">
        <v>3106</v>
      </c>
      <c r="Z142" t="s">
        <v>3107</v>
      </c>
      <c r="AB142" t="s">
        <v>3108</v>
      </c>
      <c r="AG142">
        <v>26</v>
      </c>
      <c r="AH142">
        <v>5</v>
      </c>
      <c r="AI142">
        <v>5</v>
      </c>
      <c r="AJ142">
        <v>1</v>
      </c>
      <c r="AK142">
        <v>12</v>
      </c>
      <c r="AL142" t="s">
        <v>92</v>
      </c>
      <c r="AM142" t="s">
        <v>93</v>
      </c>
      <c r="AN142" t="s">
        <v>94</v>
      </c>
      <c r="AO142" t="s">
        <v>3109</v>
      </c>
      <c r="AP142" t="s">
        <v>3110</v>
      </c>
      <c r="AR142" t="s">
        <v>3111</v>
      </c>
      <c r="AS142" t="s">
        <v>3112</v>
      </c>
      <c r="AT142" t="s">
        <v>149</v>
      </c>
      <c r="AU142">
        <v>2022</v>
      </c>
      <c r="AV142">
        <v>51</v>
      </c>
      <c r="AW142">
        <v>4</v>
      </c>
      <c r="BB142">
        <v>1201</v>
      </c>
      <c r="BC142">
        <v>1229</v>
      </c>
      <c r="BE142" t="s">
        <v>3113</v>
      </c>
      <c r="BF142">
        <v>0</v>
      </c>
      <c r="BH142" t="s">
        <v>879</v>
      </c>
      <c r="BI142">
        <v>29</v>
      </c>
      <c r="BJ142" t="s">
        <v>179</v>
      </c>
      <c r="BK142" t="s">
        <v>208</v>
      </c>
      <c r="BL142" t="s">
        <v>155</v>
      </c>
      <c r="BM142" t="s">
        <v>3114</v>
      </c>
      <c r="BO142" t="s">
        <v>210</v>
      </c>
      <c r="BR142" s="1">
        <v>45876</v>
      </c>
      <c r="BS142" t="s">
        <v>3115</v>
      </c>
      <c r="BT142">
        <v>0</v>
      </c>
    </row>
    <row r="143" spans="1:72" x14ac:dyDescent="0.25">
      <c r="A143" t="s">
        <v>72</v>
      </c>
      <c r="B143" t="s">
        <v>1279</v>
      </c>
      <c r="C143" t="s">
        <v>74</v>
      </c>
      <c r="D143" t="s">
        <v>74</v>
      </c>
      <c r="E143" t="s">
        <v>74</v>
      </c>
      <c r="F143" t="s">
        <v>1280</v>
      </c>
      <c r="G143" t="s">
        <v>74</v>
      </c>
      <c r="H143" t="s">
        <v>74</v>
      </c>
      <c r="I143" t="s">
        <v>1281</v>
      </c>
      <c r="J143" t="s">
        <v>461</v>
      </c>
      <c r="K143" t="s">
        <v>74</v>
      </c>
      <c r="L143" t="s">
        <v>74</v>
      </c>
      <c r="M143" t="s">
        <v>78</v>
      </c>
      <c r="N143" t="s">
        <v>79</v>
      </c>
      <c r="O143" t="s">
        <v>74</v>
      </c>
      <c r="P143" t="s">
        <v>74</v>
      </c>
      <c r="Q143" t="s">
        <v>74</v>
      </c>
      <c r="R143" t="s">
        <v>74</v>
      </c>
      <c r="S143" t="s">
        <v>74</v>
      </c>
      <c r="T143" t="s">
        <v>3976</v>
      </c>
      <c r="U143" t="s">
        <v>3977</v>
      </c>
      <c r="V143" t="s">
        <v>3978</v>
      </c>
      <c r="W143" t="s">
        <v>3979</v>
      </c>
      <c r="X143" t="s">
        <v>3980</v>
      </c>
      <c r="Y143" t="s">
        <v>3981</v>
      </c>
      <c r="Z143" t="s">
        <v>3982</v>
      </c>
      <c r="AA143" t="s">
        <v>1282</v>
      </c>
      <c r="AB143" t="s">
        <v>1283</v>
      </c>
      <c r="AC143" t="s">
        <v>74</v>
      </c>
      <c r="AD143" t="s">
        <v>74</v>
      </c>
      <c r="AE143" t="s">
        <v>74</v>
      </c>
      <c r="AF143" t="s">
        <v>74</v>
      </c>
      <c r="AG143">
        <v>44</v>
      </c>
      <c r="AH143">
        <v>2</v>
      </c>
      <c r="AI143">
        <v>2</v>
      </c>
      <c r="AJ143">
        <v>0</v>
      </c>
      <c r="AK143">
        <v>8</v>
      </c>
      <c r="AL143" t="s">
        <v>225</v>
      </c>
      <c r="AM143" t="s">
        <v>226</v>
      </c>
      <c r="AN143" t="s">
        <v>227</v>
      </c>
      <c r="AO143" t="s">
        <v>74</v>
      </c>
      <c r="AP143" t="s">
        <v>475</v>
      </c>
      <c r="AQ143" t="s">
        <v>74</v>
      </c>
      <c r="AR143" t="s">
        <v>476</v>
      </c>
      <c r="AS143" t="s">
        <v>477</v>
      </c>
      <c r="AT143" t="s">
        <v>787</v>
      </c>
      <c r="AU143">
        <v>2022</v>
      </c>
      <c r="AV143">
        <v>14</v>
      </c>
      <c r="AW143">
        <v>22</v>
      </c>
      <c r="AX143" t="s">
        <v>74</v>
      </c>
      <c r="AY143" t="s">
        <v>74</v>
      </c>
      <c r="AZ143" t="s">
        <v>74</v>
      </c>
      <c r="BA143" t="s">
        <v>74</v>
      </c>
      <c r="BB143" t="s">
        <v>74</v>
      </c>
      <c r="BC143" t="s">
        <v>74</v>
      </c>
      <c r="BD143">
        <v>15328</v>
      </c>
      <c r="BE143" t="s">
        <v>1284</v>
      </c>
      <c r="BF143">
        <v>0</v>
      </c>
      <c r="BG143" t="s">
        <v>74</v>
      </c>
      <c r="BH143" t="s">
        <v>74</v>
      </c>
      <c r="BI143">
        <v>13</v>
      </c>
      <c r="BJ143" t="s">
        <v>480</v>
      </c>
      <c r="BK143" t="s">
        <v>130</v>
      </c>
      <c r="BL143" t="s">
        <v>481</v>
      </c>
      <c r="BM143" t="s">
        <v>3983</v>
      </c>
      <c r="BN143" t="s">
        <v>74</v>
      </c>
      <c r="BO143" t="s">
        <v>104</v>
      </c>
      <c r="BP143" t="s">
        <v>74</v>
      </c>
      <c r="BQ143" t="s">
        <v>74</v>
      </c>
      <c r="BR143" t="s">
        <v>3890</v>
      </c>
      <c r="BS143" t="s">
        <v>1285</v>
      </c>
      <c r="BT143">
        <v>0</v>
      </c>
    </row>
    <row r="144" spans="1:72" x14ac:dyDescent="0.25">
      <c r="A144" t="s">
        <v>334</v>
      </c>
      <c r="B144" t="s">
        <v>1286</v>
      </c>
      <c r="C144" t="s">
        <v>74</v>
      </c>
      <c r="D144" t="s">
        <v>1287</v>
      </c>
      <c r="E144" t="s">
        <v>74</v>
      </c>
      <c r="F144" t="s">
        <v>1288</v>
      </c>
      <c r="G144" t="s">
        <v>74</v>
      </c>
      <c r="H144" t="s">
        <v>74</v>
      </c>
      <c r="I144" t="s">
        <v>1289</v>
      </c>
      <c r="J144" t="s">
        <v>1290</v>
      </c>
      <c r="K144" t="s">
        <v>1291</v>
      </c>
      <c r="L144" t="s">
        <v>74</v>
      </c>
      <c r="M144" t="s">
        <v>78</v>
      </c>
      <c r="N144" t="s">
        <v>341</v>
      </c>
      <c r="O144" t="s">
        <v>1292</v>
      </c>
      <c r="P144" t="s">
        <v>1293</v>
      </c>
      <c r="Q144" t="s">
        <v>1294</v>
      </c>
      <c r="R144" t="s">
        <v>1295</v>
      </c>
      <c r="S144" t="s">
        <v>1296</v>
      </c>
      <c r="T144" t="s">
        <v>3984</v>
      </c>
      <c r="U144" t="s">
        <v>74</v>
      </c>
      <c r="V144" t="s">
        <v>3985</v>
      </c>
      <c r="W144" t="s">
        <v>3986</v>
      </c>
      <c r="X144" t="s">
        <v>3987</v>
      </c>
      <c r="Y144" t="s">
        <v>3988</v>
      </c>
      <c r="Z144" t="s">
        <v>3989</v>
      </c>
      <c r="AA144" t="s">
        <v>1297</v>
      </c>
      <c r="AB144" t="s">
        <v>1298</v>
      </c>
      <c r="AC144" t="s">
        <v>3990</v>
      </c>
      <c r="AD144" t="s">
        <v>3991</v>
      </c>
      <c r="AE144" t="s">
        <v>3992</v>
      </c>
      <c r="AF144" t="s">
        <v>74</v>
      </c>
      <c r="AG144">
        <v>30</v>
      </c>
      <c r="AH144">
        <v>10</v>
      </c>
      <c r="AI144">
        <v>11</v>
      </c>
      <c r="AJ144">
        <v>1</v>
      </c>
      <c r="AK144">
        <v>10</v>
      </c>
      <c r="AL144" t="s">
        <v>1001</v>
      </c>
      <c r="AM144" t="s">
        <v>1002</v>
      </c>
      <c r="AN144" t="s">
        <v>1003</v>
      </c>
      <c r="AO144" t="s">
        <v>1299</v>
      </c>
      <c r="AP144" t="s">
        <v>1005</v>
      </c>
      <c r="AQ144" t="s">
        <v>1300</v>
      </c>
      <c r="AR144" t="s">
        <v>3702</v>
      </c>
      <c r="AS144" t="s">
        <v>74</v>
      </c>
      <c r="AT144" t="s">
        <v>74</v>
      </c>
      <c r="AU144">
        <v>2022</v>
      </c>
      <c r="AV144">
        <v>13426</v>
      </c>
      <c r="AW144" t="s">
        <v>74</v>
      </c>
      <c r="AX144" t="s">
        <v>74</v>
      </c>
      <c r="AY144" t="s">
        <v>74</v>
      </c>
      <c r="AZ144" t="s">
        <v>74</v>
      </c>
      <c r="BA144" t="s">
        <v>74</v>
      </c>
      <c r="BB144">
        <v>167</v>
      </c>
      <c r="BC144">
        <v>180</v>
      </c>
      <c r="BD144" t="s">
        <v>74</v>
      </c>
      <c r="BE144" t="s">
        <v>1301</v>
      </c>
      <c r="BF144">
        <v>0</v>
      </c>
      <c r="BG144" t="s">
        <v>74</v>
      </c>
      <c r="BH144" t="s">
        <v>74</v>
      </c>
      <c r="BI144">
        <v>14</v>
      </c>
      <c r="BJ144" t="s">
        <v>3909</v>
      </c>
      <c r="BK144" t="s">
        <v>359</v>
      </c>
      <c r="BL144" t="s">
        <v>250</v>
      </c>
      <c r="BM144" t="s">
        <v>3993</v>
      </c>
      <c r="BN144" t="s">
        <v>74</v>
      </c>
      <c r="BO144" t="s">
        <v>74</v>
      </c>
      <c r="BP144" t="s">
        <v>74</v>
      </c>
      <c r="BQ144" t="s">
        <v>74</v>
      </c>
      <c r="BR144" t="s">
        <v>3890</v>
      </c>
      <c r="BS144" t="s">
        <v>1302</v>
      </c>
      <c r="BT144">
        <v>0</v>
      </c>
    </row>
    <row r="145" spans="1:72" x14ac:dyDescent="0.25">
      <c r="A145" t="s">
        <v>72</v>
      </c>
      <c r="B145" t="s">
        <v>1267</v>
      </c>
      <c r="C145" t="s">
        <v>74</v>
      </c>
      <c r="D145" t="s">
        <v>74</v>
      </c>
      <c r="E145" t="s">
        <v>74</v>
      </c>
      <c r="F145" t="s">
        <v>1268</v>
      </c>
      <c r="G145" t="s">
        <v>74</v>
      </c>
      <c r="H145" t="s">
        <v>74</v>
      </c>
      <c r="I145" t="s">
        <v>1269</v>
      </c>
      <c r="J145" t="s">
        <v>1270</v>
      </c>
      <c r="K145" t="s">
        <v>74</v>
      </c>
      <c r="L145" t="s">
        <v>74</v>
      </c>
      <c r="M145" t="s">
        <v>78</v>
      </c>
      <c r="N145" t="s">
        <v>79</v>
      </c>
      <c r="O145" t="s">
        <v>74</v>
      </c>
      <c r="P145" t="s">
        <v>74</v>
      </c>
      <c r="Q145" t="s">
        <v>74</v>
      </c>
      <c r="R145" t="s">
        <v>74</v>
      </c>
      <c r="S145" t="s">
        <v>74</v>
      </c>
      <c r="T145" t="s">
        <v>3968</v>
      </c>
      <c r="U145" t="s">
        <v>3969</v>
      </c>
      <c r="V145" t="s">
        <v>3970</v>
      </c>
      <c r="W145" t="s">
        <v>3971</v>
      </c>
      <c r="X145" t="s">
        <v>3972</v>
      </c>
      <c r="Y145" t="s">
        <v>3973</v>
      </c>
      <c r="Z145" t="s">
        <v>3974</v>
      </c>
      <c r="AA145" t="s">
        <v>1271</v>
      </c>
      <c r="AB145" t="s">
        <v>1272</v>
      </c>
      <c r="AC145" t="s">
        <v>74</v>
      </c>
      <c r="AD145" t="s">
        <v>74</v>
      </c>
      <c r="AE145" t="s">
        <v>74</v>
      </c>
      <c r="AF145" t="s">
        <v>74</v>
      </c>
      <c r="AG145">
        <v>59</v>
      </c>
      <c r="AH145">
        <v>1</v>
      </c>
      <c r="AI145">
        <v>1</v>
      </c>
      <c r="AJ145">
        <v>3</v>
      </c>
      <c r="AK145">
        <v>8</v>
      </c>
      <c r="AL145" t="s">
        <v>870</v>
      </c>
      <c r="AM145" t="s">
        <v>871</v>
      </c>
      <c r="AN145" t="s">
        <v>872</v>
      </c>
      <c r="AO145" t="s">
        <v>1273</v>
      </c>
      <c r="AP145" t="s">
        <v>1274</v>
      </c>
      <c r="AQ145" t="s">
        <v>74</v>
      </c>
      <c r="AR145" t="s">
        <v>3123</v>
      </c>
      <c r="AS145" t="s">
        <v>3124</v>
      </c>
      <c r="AT145" t="s">
        <v>1275</v>
      </c>
      <c r="AU145">
        <v>2023</v>
      </c>
      <c r="AV145">
        <v>79</v>
      </c>
      <c r="AW145">
        <v>1</v>
      </c>
      <c r="AX145" t="s">
        <v>74</v>
      </c>
      <c r="AY145" t="s">
        <v>74</v>
      </c>
      <c r="AZ145" t="s">
        <v>74</v>
      </c>
      <c r="BA145" t="s">
        <v>74</v>
      </c>
      <c r="BB145">
        <v>77</v>
      </c>
      <c r="BC145">
        <v>98</v>
      </c>
      <c r="BD145" t="s">
        <v>74</v>
      </c>
      <c r="BE145" t="s">
        <v>1276</v>
      </c>
      <c r="BF145">
        <v>0</v>
      </c>
      <c r="BG145" t="s">
        <v>74</v>
      </c>
      <c r="BH145" t="s">
        <v>1277</v>
      </c>
      <c r="BI145">
        <v>22</v>
      </c>
      <c r="BJ145" t="s">
        <v>179</v>
      </c>
      <c r="BK145" t="s">
        <v>208</v>
      </c>
      <c r="BL145" t="s">
        <v>155</v>
      </c>
      <c r="BM145" t="s">
        <v>3975</v>
      </c>
      <c r="BN145" t="s">
        <v>74</v>
      </c>
      <c r="BO145" t="s">
        <v>74</v>
      </c>
      <c r="BP145" t="s">
        <v>74</v>
      </c>
      <c r="BQ145" t="s">
        <v>74</v>
      </c>
      <c r="BR145" t="s">
        <v>3890</v>
      </c>
      <c r="BS145" t="s">
        <v>1278</v>
      </c>
      <c r="BT145">
        <v>0</v>
      </c>
    </row>
    <row r="146" spans="1:72" x14ac:dyDescent="0.25">
      <c r="A146" t="s">
        <v>72</v>
      </c>
      <c r="B146" t="s">
        <v>1254</v>
      </c>
      <c r="C146" t="s">
        <v>74</v>
      </c>
      <c r="D146" t="s">
        <v>74</v>
      </c>
      <c r="E146" t="s">
        <v>74</v>
      </c>
      <c r="F146" t="s">
        <v>1255</v>
      </c>
      <c r="G146" t="s">
        <v>74</v>
      </c>
      <c r="H146" t="s">
        <v>74</v>
      </c>
      <c r="I146" t="s">
        <v>1256</v>
      </c>
      <c r="J146" t="s">
        <v>390</v>
      </c>
      <c r="K146" t="s">
        <v>74</v>
      </c>
      <c r="L146" t="s">
        <v>74</v>
      </c>
      <c r="M146" t="s">
        <v>78</v>
      </c>
      <c r="N146" t="s">
        <v>79</v>
      </c>
      <c r="O146" t="s">
        <v>74</v>
      </c>
      <c r="P146" t="s">
        <v>74</v>
      </c>
      <c r="Q146" t="s">
        <v>74</v>
      </c>
      <c r="R146" t="s">
        <v>74</v>
      </c>
      <c r="S146" t="s">
        <v>74</v>
      </c>
      <c r="T146" t="s">
        <v>3944</v>
      </c>
      <c r="U146" t="s">
        <v>3945</v>
      </c>
      <c r="V146" t="s">
        <v>3946</v>
      </c>
      <c r="W146" t="s">
        <v>3947</v>
      </c>
      <c r="X146" t="s">
        <v>3948</v>
      </c>
      <c r="Y146" t="s">
        <v>3949</v>
      </c>
      <c r="Z146" t="s">
        <v>3950</v>
      </c>
      <c r="AA146" t="s">
        <v>1257</v>
      </c>
      <c r="AB146" t="s">
        <v>74</v>
      </c>
      <c r="AC146" t="s">
        <v>74</v>
      </c>
      <c r="AD146" t="s">
        <v>74</v>
      </c>
      <c r="AE146" t="s">
        <v>74</v>
      </c>
      <c r="AF146" t="s">
        <v>74</v>
      </c>
      <c r="AG146">
        <v>43</v>
      </c>
      <c r="AH146">
        <v>0</v>
      </c>
      <c r="AI146">
        <v>0</v>
      </c>
      <c r="AJ146">
        <v>0</v>
      </c>
      <c r="AK146">
        <v>2</v>
      </c>
      <c r="AL146" t="s">
        <v>399</v>
      </c>
      <c r="AM146" t="s">
        <v>265</v>
      </c>
      <c r="AN146" t="s">
        <v>400</v>
      </c>
      <c r="AO146" t="s">
        <v>401</v>
      </c>
      <c r="AP146" t="s">
        <v>402</v>
      </c>
      <c r="AQ146" t="s">
        <v>74</v>
      </c>
      <c r="AR146" t="s">
        <v>403</v>
      </c>
      <c r="AS146" t="s">
        <v>404</v>
      </c>
      <c r="AT146" t="s">
        <v>74</v>
      </c>
      <c r="AU146">
        <v>2023</v>
      </c>
      <c r="AV146">
        <v>17</v>
      </c>
      <c r="AW146">
        <v>3</v>
      </c>
      <c r="AX146" t="s">
        <v>74</v>
      </c>
      <c r="AY146" t="s">
        <v>74</v>
      </c>
      <c r="AZ146" t="s">
        <v>74</v>
      </c>
      <c r="BA146" t="s">
        <v>74</v>
      </c>
      <c r="BB146">
        <v>673</v>
      </c>
      <c r="BC146">
        <v>685</v>
      </c>
      <c r="BD146" t="s">
        <v>74</v>
      </c>
      <c r="BE146" t="s">
        <v>1258</v>
      </c>
      <c r="BF146">
        <v>0</v>
      </c>
      <c r="BG146" t="s">
        <v>74</v>
      </c>
      <c r="BH146" t="s">
        <v>74</v>
      </c>
      <c r="BI146">
        <v>13</v>
      </c>
      <c r="BJ146" t="s">
        <v>406</v>
      </c>
      <c r="BK146" t="s">
        <v>154</v>
      </c>
      <c r="BL146" t="s">
        <v>250</v>
      </c>
      <c r="BM146" t="s">
        <v>3951</v>
      </c>
      <c r="BN146" t="s">
        <v>74</v>
      </c>
      <c r="BO146" t="s">
        <v>74</v>
      </c>
      <c r="BP146" t="s">
        <v>74</v>
      </c>
      <c r="BQ146" t="s">
        <v>74</v>
      </c>
      <c r="BR146" t="s">
        <v>3890</v>
      </c>
      <c r="BS146" t="s">
        <v>1259</v>
      </c>
      <c r="BT146">
        <v>0</v>
      </c>
    </row>
    <row r="147" spans="1:72" x14ac:dyDescent="0.25">
      <c r="A147" t="s">
        <v>72</v>
      </c>
      <c r="B147" t="s">
        <v>1226</v>
      </c>
      <c r="C147" t="s">
        <v>74</v>
      </c>
      <c r="D147" t="s">
        <v>74</v>
      </c>
      <c r="E147" t="s">
        <v>74</v>
      </c>
      <c r="F147" t="s">
        <v>1227</v>
      </c>
      <c r="G147" t="s">
        <v>74</v>
      </c>
      <c r="H147" t="s">
        <v>74</v>
      </c>
      <c r="I147" t="s">
        <v>1228</v>
      </c>
      <c r="J147" t="s">
        <v>1229</v>
      </c>
      <c r="K147" t="s">
        <v>74</v>
      </c>
      <c r="L147" t="s">
        <v>74</v>
      </c>
      <c r="M147" t="s">
        <v>78</v>
      </c>
      <c r="N147" t="s">
        <v>79</v>
      </c>
      <c r="O147" t="s">
        <v>74</v>
      </c>
      <c r="P147" t="s">
        <v>74</v>
      </c>
      <c r="Q147" t="s">
        <v>74</v>
      </c>
      <c r="R147" t="s">
        <v>74</v>
      </c>
      <c r="S147" t="s">
        <v>74</v>
      </c>
      <c r="T147" t="s">
        <v>3911</v>
      </c>
      <c r="U147" t="s">
        <v>3912</v>
      </c>
      <c r="V147" t="s">
        <v>3913</v>
      </c>
      <c r="W147" t="s">
        <v>3914</v>
      </c>
      <c r="X147" t="s">
        <v>3915</v>
      </c>
      <c r="Y147" t="s">
        <v>3916</v>
      </c>
      <c r="Z147" t="s">
        <v>3917</v>
      </c>
      <c r="AA147" t="s">
        <v>1230</v>
      </c>
      <c r="AB147" t="s">
        <v>1231</v>
      </c>
      <c r="AC147" t="s">
        <v>74</v>
      </c>
      <c r="AD147" t="s">
        <v>74</v>
      </c>
      <c r="AE147" t="s">
        <v>74</v>
      </c>
      <c r="AF147" t="s">
        <v>74</v>
      </c>
      <c r="AG147">
        <v>44</v>
      </c>
      <c r="AH147">
        <v>1</v>
      </c>
      <c r="AI147">
        <v>1</v>
      </c>
      <c r="AJ147">
        <v>1</v>
      </c>
      <c r="AK147">
        <v>4</v>
      </c>
      <c r="AL147" t="s">
        <v>225</v>
      </c>
      <c r="AM147" t="s">
        <v>226</v>
      </c>
      <c r="AN147" t="s">
        <v>227</v>
      </c>
      <c r="AO147" t="s">
        <v>74</v>
      </c>
      <c r="AP147" t="s">
        <v>1232</v>
      </c>
      <c r="AQ147" t="s">
        <v>74</v>
      </c>
      <c r="AR147" t="s">
        <v>1229</v>
      </c>
      <c r="AS147" t="s">
        <v>3918</v>
      </c>
      <c r="AT147" t="s">
        <v>584</v>
      </c>
      <c r="AU147">
        <v>2023</v>
      </c>
      <c r="AV147">
        <v>8</v>
      </c>
      <c r="AW147">
        <v>7</v>
      </c>
      <c r="AX147" t="s">
        <v>74</v>
      </c>
      <c r="AY147" t="s">
        <v>74</v>
      </c>
      <c r="AZ147" t="s">
        <v>74</v>
      </c>
      <c r="BA147" t="s">
        <v>74</v>
      </c>
      <c r="BB147" t="s">
        <v>74</v>
      </c>
      <c r="BC147" t="s">
        <v>74</v>
      </c>
      <c r="BD147">
        <v>122</v>
      </c>
      <c r="BE147" t="s">
        <v>1233</v>
      </c>
      <c r="BF147">
        <v>0</v>
      </c>
      <c r="BG147" t="s">
        <v>74</v>
      </c>
      <c r="BH147" t="s">
        <v>74</v>
      </c>
      <c r="BI147">
        <v>24</v>
      </c>
      <c r="BJ147" t="s">
        <v>3919</v>
      </c>
      <c r="BK147" t="s">
        <v>154</v>
      </c>
      <c r="BL147" t="s">
        <v>3920</v>
      </c>
      <c r="BM147" t="s">
        <v>3921</v>
      </c>
      <c r="BN147" t="s">
        <v>74</v>
      </c>
      <c r="BO147" t="s">
        <v>104</v>
      </c>
      <c r="BP147" t="s">
        <v>74</v>
      </c>
      <c r="BQ147" t="s">
        <v>74</v>
      </c>
      <c r="BR147" t="s">
        <v>3890</v>
      </c>
      <c r="BS147" t="s">
        <v>1234</v>
      </c>
      <c r="BT147">
        <v>0</v>
      </c>
    </row>
    <row r="148" spans="1:72" x14ac:dyDescent="0.25">
      <c r="A148" t="s">
        <v>72</v>
      </c>
      <c r="B148" t="s">
        <v>1217</v>
      </c>
      <c r="C148" t="s">
        <v>74</v>
      </c>
      <c r="D148" t="s">
        <v>74</v>
      </c>
      <c r="E148" t="s">
        <v>74</v>
      </c>
      <c r="F148" t="s">
        <v>1218</v>
      </c>
      <c r="G148" t="s">
        <v>74</v>
      </c>
      <c r="H148" t="s">
        <v>74</v>
      </c>
      <c r="I148" t="s">
        <v>1219</v>
      </c>
      <c r="J148" t="s">
        <v>1220</v>
      </c>
      <c r="K148" t="s">
        <v>74</v>
      </c>
      <c r="L148" t="s">
        <v>74</v>
      </c>
      <c r="M148" t="s">
        <v>78</v>
      </c>
      <c r="N148" t="s">
        <v>79</v>
      </c>
      <c r="O148" t="s">
        <v>74</v>
      </c>
      <c r="P148" t="s">
        <v>74</v>
      </c>
      <c r="Q148" t="s">
        <v>74</v>
      </c>
      <c r="R148" t="s">
        <v>74</v>
      </c>
      <c r="S148" t="s">
        <v>74</v>
      </c>
      <c r="T148" t="s">
        <v>3900</v>
      </c>
      <c r="U148" t="s">
        <v>3901</v>
      </c>
      <c r="V148" t="s">
        <v>3902</v>
      </c>
      <c r="W148" t="s">
        <v>3903</v>
      </c>
      <c r="X148" t="s">
        <v>3904</v>
      </c>
      <c r="Y148" t="s">
        <v>3905</v>
      </c>
      <c r="Z148" t="s">
        <v>3906</v>
      </c>
      <c r="AA148" t="s">
        <v>1221</v>
      </c>
      <c r="AB148" t="s">
        <v>1222</v>
      </c>
      <c r="AC148" t="s">
        <v>74</v>
      </c>
      <c r="AD148" t="s">
        <v>74</v>
      </c>
      <c r="AE148" t="s">
        <v>74</v>
      </c>
      <c r="AF148" t="s">
        <v>74</v>
      </c>
      <c r="AG148">
        <v>69</v>
      </c>
      <c r="AH148">
        <v>0</v>
      </c>
      <c r="AI148">
        <v>0</v>
      </c>
      <c r="AJ148">
        <v>1</v>
      </c>
      <c r="AK148">
        <v>2</v>
      </c>
      <c r="AL148" t="s">
        <v>225</v>
      </c>
      <c r="AM148" t="s">
        <v>226</v>
      </c>
      <c r="AN148" t="s">
        <v>227</v>
      </c>
      <c r="AO148" t="s">
        <v>74</v>
      </c>
      <c r="AP148" t="s">
        <v>1223</v>
      </c>
      <c r="AQ148" t="s">
        <v>74</v>
      </c>
      <c r="AR148" t="s">
        <v>3907</v>
      </c>
      <c r="AS148" t="s">
        <v>3908</v>
      </c>
      <c r="AT148" t="s">
        <v>149</v>
      </c>
      <c r="AU148">
        <v>2023</v>
      </c>
      <c r="AV148">
        <v>7</v>
      </c>
      <c r="AW148">
        <v>4</v>
      </c>
      <c r="AX148" t="s">
        <v>74</v>
      </c>
      <c r="AY148" t="s">
        <v>74</v>
      </c>
      <c r="AZ148" t="s">
        <v>74</v>
      </c>
      <c r="BA148" t="s">
        <v>74</v>
      </c>
      <c r="BB148" t="s">
        <v>74</v>
      </c>
      <c r="BC148" t="s">
        <v>74</v>
      </c>
      <c r="BD148">
        <v>174</v>
      </c>
      <c r="BE148" t="s">
        <v>1224</v>
      </c>
      <c r="BF148">
        <v>0</v>
      </c>
      <c r="BG148" t="s">
        <v>74</v>
      </c>
      <c r="BH148" t="s">
        <v>74</v>
      </c>
      <c r="BI148">
        <v>23</v>
      </c>
      <c r="BJ148" t="s">
        <v>3909</v>
      </c>
      <c r="BK148" t="s">
        <v>154</v>
      </c>
      <c r="BL148" t="s">
        <v>250</v>
      </c>
      <c r="BM148" t="s">
        <v>3910</v>
      </c>
      <c r="BN148" t="s">
        <v>74</v>
      </c>
      <c r="BO148" t="s">
        <v>104</v>
      </c>
      <c r="BP148" t="s">
        <v>74</v>
      </c>
      <c r="BQ148" t="s">
        <v>74</v>
      </c>
      <c r="BR148" t="s">
        <v>3890</v>
      </c>
      <c r="BS148" t="s">
        <v>1225</v>
      </c>
      <c r="BT148">
        <v>0</v>
      </c>
    </row>
    <row r="149" spans="1:72" x14ac:dyDescent="0.25">
      <c r="A149" t="s">
        <v>72</v>
      </c>
      <c r="B149" t="s">
        <v>1303</v>
      </c>
      <c r="C149" t="s">
        <v>74</v>
      </c>
      <c r="D149" t="s">
        <v>74</v>
      </c>
      <c r="E149" t="s">
        <v>74</v>
      </c>
      <c r="F149" t="s">
        <v>1304</v>
      </c>
      <c r="G149" t="s">
        <v>74</v>
      </c>
      <c r="H149" t="s">
        <v>74</v>
      </c>
      <c r="I149" t="s">
        <v>1305</v>
      </c>
      <c r="J149" t="s">
        <v>1306</v>
      </c>
      <c r="K149" t="s">
        <v>74</v>
      </c>
      <c r="L149" t="s">
        <v>74</v>
      </c>
      <c r="M149" t="s">
        <v>78</v>
      </c>
      <c r="N149" t="s">
        <v>319</v>
      </c>
      <c r="O149" t="s">
        <v>74</v>
      </c>
      <c r="P149" t="s">
        <v>74</v>
      </c>
      <c r="Q149" t="s">
        <v>74</v>
      </c>
      <c r="R149" t="s">
        <v>74</v>
      </c>
      <c r="S149" t="s">
        <v>74</v>
      </c>
      <c r="T149" t="s">
        <v>74</v>
      </c>
      <c r="U149" t="s">
        <v>3994</v>
      </c>
      <c r="V149" t="s">
        <v>3995</v>
      </c>
      <c r="W149" t="s">
        <v>3996</v>
      </c>
      <c r="X149" t="s">
        <v>3997</v>
      </c>
      <c r="Y149" t="s">
        <v>3998</v>
      </c>
      <c r="Z149" t="s">
        <v>3999</v>
      </c>
      <c r="AA149" t="s">
        <v>1307</v>
      </c>
      <c r="AB149" t="s">
        <v>1308</v>
      </c>
      <c r="AC149" t="s">
        <v>4000</v>
      </c>
      <c r="AD149" t="s">
        <v>4001</v>
      </c>
      <c r="AE149" t="s">
        <v>4002</v>
      </c>
      <c r="AF149" t="s">
        <v>74</v>
      </c>
      <c r="AG149">
        <v>70</v>
      </c>
      <c r="AH149">
        <v>47250</v>
      </c>
      <c r="AI149">
        <v>48254</v>
      </c>
      <c r="AJ149">
        <v>249</v>
      </c>
      <c r="AK149">
        <v>686</v>
      </c>
      <c r="AL149" t="s">
        <v>4003</v>
      </c>
      <c r="AM149" t="s">
        <v>831</v>
      </c>
      <c r="AN149" t="s">
        <v>4004</v>
      </c>
      <c r="AO149" t="s">
        <v>1309</v>
      </c>
      <c r="AP149" t="s">
        <v>1310</v>
      </c>
      <c r="AQ149" t="s">
        <v>74</v>
      </c>
      <c r="AR149" t="s">
        <v>4005</v>
      </c>
      <c r="AS149" t="s">
        <v>4006</v>
      </c>
      <c r="AT149" t="s">
        <v>1311</v>
      </c>
      <c r="AU149">
        <v>2021</v>
      </c>
      <c r="AV149">
        <v>372</v>
      </c>
      <c r="AW149" t="s">
        <v>74</v>
      </c>
      <c r="AX149" t="s">
        <v>74</v>
      </c>
      <c r="AY149" t="s">
        <v>74</v>
      </c>
      <c r="AZ149" t="s">
        <v>74</v>
      </c>
      <c r="BA149" t="s">
        <v>74</v>
      </c>
      <c r="BB149" t="s">
        <v>74</v>
      </c>
      <c r="BC149" t="s">
        <v>74</v>
      </c>
      <c r="BD149" t="s">
        <v>1312</v>
      </c>
      <c r="BE149" t="s">
        <v>1313</v>
      </c>
      <c r="BF149">
        <v>0</v>
      </c>
      <c r="BG149" t="s">
        <v>74</v>
      </c>
      <c r="BH149" t="s">
        <v>74</v>
      </c>
      <c r="BI149">
        <v>9</v>
      </c>
      <c r="BJ149" t="s">
        <v>4007</v>
      </c>
      <c r="BK149" t="s">
        <v>101</v>
      </c>
      <c r="BL149" t="s">
        <v>4008</v>
      </c>
      <c r="BM149" t="s">
        <v>4009</v>
      </c>
      <c r="BN149">
        <v>33781993</v>
      </c>
      <c r="BO149" t="s">
        <v>4010</v>
      </c>
      <c r="BP149" t="s">
        <v>3810</v>
      </c>
      <c r="BQ149" t="s">
        <v>3811</v>
      </c>
      <c r="BR149" t="s">
        <v>3890</v>
      </c>
      <c r="BS149" t="s">
        <v>1314</v>
      </c>
      <c r="BT149">
        <v>0</v>
      </c>
    </row>
    <row r="150" spans="1:72" x14ac:dyDescent="0.25">
      <c r="A150" t="s">
        <v>72</v>
      </c>
      <c r="B150" t="s">
        <v>431</v>
      </c>
      <c r="C150" t="s">
        <v>74</v>
      </c>
      <c r="D150" t="s">
        <v>74</v>
      </c>
      <c r="E150" t="s">
        <v>74</v>
      </c>
      <c r="F150" t="s">
        <v>432</v>
      </c>
      <c r="G150" t="s">
        <v>74</v>
      </c>
      <c r="H150" t="s">
        <v>74</v>
      </c>
      <c r="I150" t="s">
        <v>433</v>
      </c>
      <c r="J150" t="s">
        <v>434</v>
      </c>
      <c r="K150" t="s">
        <v>74</v>
      </c>
      <c r="L150" t="s">
        <v>74</v>
      </c>
      <c r="M150" t="s">
        <v>78</v>
      </c>
      <c r="N150" t="s">
        <v>79</v>
      </c>
      <c r="O150" t="s">
        <v>74</v>
      </c>
      <c r="P150" t="s">
        <v>74</v>
      </c>
      <c r="Q150" t="s">
        <v>74</v>
      </c>
      <c r="R150" t="s">
        <v>74</v>
      </c>
      <c r="S150" t="s">
        <v>74</v>
      </c>
      <c r="T150" t="s">
        <v>435</v>
      </c>
      <c r="U150" t="s">
        <v>436</v>
      </c>
      <c r="V150" t="s">
        <v>437</v>
      </c>
      <c r="W150" t="s">
        <v>438</v>
      </c>
      <c r="X150" t="s">
        <v>439</v>
      </c>
      <c r="Y150" t="s">
        <v>440</v>
      </c>
      <c r="Z150" t="s">
        <v>441</v>
      </c>
      <c r="AA150" t="s">
        <v>74</v>
      </c>
      <c r="AB150" t="s">
        <v>442</v>
      </c>
      <c r="AC150" t="s">
        <v>74</v>
      </c>
      <c r="AD150" t="s">
        <v>74</v>
      </c>
      <c r="AE150" t="s">
        <v>74</v>
      </c>
      <c r="AF150" t="s">
        <v>74</v>
      </c>
      <c r="AG150">
        <v>47</v>
      </c>
      <c r="AH150">
        <v>11</v>
      </c>
      <c r="AI150">
        <v>11</v>
      </c>
      <c r="AJ150">
        <v>3</v>
      </c>
      <c r="AK150">
        <v>20</v>
      </c>
      <c r="AL150" t="s">
        <v>443</v>
      </c>
      <c r="AM150" t="s">
        <v>444</v>
      </c>
      <c r="AN150" t="s">
        <v>445</v>
      </c>
      <c r="AO150" t="s">
        <v>446</v>
      </c>
      <c r="AP150" t="s">
        <v>447</v>
      </c>
      <c r="AQ150" t="s">
        <v>74</v>
      </c>
      <c r="AR150" t="s">
        <v>448</v>
      </c>
      <c r="AS150" t="s">
        <v>449</v>
      </c>
      <c r="AT150" t="s">
        <v>450</v>
      </c>
      <c r="AU150">
        <v>2024</v>
      </c>
      <c r="AV150">
        <v>238</v>
      </c>
      <c r="AW150" t="s">
        <v>74</v>
      </c>
      <c r="AX150" t="s">
        <v>451</v>
      </c>
      <c r="AY150" t="s">
        <v>74</v>
      </c>
      <c r="AZ150" t="s">
        <v>74</v>
      </c>
      <c r="BA150" t="s">
        <v>74</v>
      </c>
      <c r="BB150" t="s">
        <v>74</v>
      </c>
      <c r="BC150" t="s">
        <v>74</v>
      </c>
      <c r="BD150">
        <v>121806</v>
      </c>
      <c r="BE150" t="s">
        <v>452</v>
      </c>
      <c r="BF150">
        <v>0</v>
      </c>
      <c r="BG150" t="s">
        <v>74</v>
      </c>
      <c r="BH150" t="s">
        <v>453</v>
      </c>
      <c r="BI150">
        <v>13</v>
      </c>
      <c r="BJ150" t="s">
        <v>454</v>
      </c>
      <c r="BK150" t="s">
        <v>101</v>
      </c>
      <c r="BL150" t="s">
        <v>455</v>
      </c>
      <c r="BM150" t="s">
        <v>456</v>
      </c>
      <c r="BN150" t="s">
        <v>74</v>
      </c>
      <c r="BO150" t="s">
        <v>210</v>
      </c>
      <c r="BP150" t="s">
        <v>74</v>
      </c>
      <c r="BQ150" t="s">
        <v>74</v>
      </c>
      <c r="BR150" t="s">
        <v>3890</v>
      </c>
      <c r="BS150" t="s">
        <v>457</v>
      </c>
      <c r="BT150">
        <v>0</v>
      </c>
    </row>
    <row r="151" spans="1:72" x14ac:dyDescent="0.25">
      <c r="A151" t="s">
        <v>72</v>
      </c>
      <c r="B151" t="s">
        <v>588</v>
      </c>
      <c r="C151" t="s">
        <v>74</v>
      </c>
      <c r="D151" t="s">
        <v>74</v>
      </c>
      <c r="E151" t="s">
        <v>74</v>
      </c>
      <c r="F151" t="s">
        <v>589</v>
      </c>
      <c r="G151" t="s">
        <v>74</v>
      </c>
      <c r="H151" t="s">
        <v>74</v>
      </c>
      <c r="I151" t="s">
        <v>590</v>
      </c>
      <c r="J151" t="s">
        <v>591</v>
      </c>
      <c r="K151" t="s">
        <v>74</v>
      </c>
      <c r="L151" t="s">
        <v>74</v>
      </c>
      <c r="M151" t="s">
        <v>78</v>
      </c>
      <c r="N151" t="s">
        <v>79</v>
      </c>
      <c r="O151" t="s">
        <v>74</v>
      </c>
      <c r="P151" t="s">
        <v>74</v>
      </c>
      <c r="Q151" t="s">
        <v>74</v>
      </c>
      <c r="R151" t="s">
        <v>74</v>
      </c>
      <c r="S151" t="s">
        <v>74</v>
      </c>
      <c r="T151" t="s">
        <v>592</v>
      </c>
      <c r="U151" t="s">
        <v>593</v>
      </c>
      <c r="V151" t="s">
        <v>594</v>
      </c>
      <c r="W151" t="s">
        <v>595</v>
      </c>
      <c r="X151" t="s">
        <v>596</v>
      </c>
      <c r="Y151" t="s">
        <v>597</v>
      </c>
      <c r="Z151" t="s">
        <v>598</v>
      </c>
      <c r="AA151" t="s">
        <v>599</v>
      </c>
      <c r="AB151" t="s">
        <v>600</v>
      </c>
      <c r="AC151" t="s">
        <v>74</v>
      </c>
      <c r="AD151" t="s">
        <v>74</v>
      </c>
      <c r="AE151" t="s">
        <v>74</v>
      </c>
      <c r="AF151" t="s">
        <v>74</v>
      </c>
      <c r="AG151">
        <v>73</v>
      </c>
      <c r="AH151">
        <v>0</v>
      </c>
      <c r="AI151">
        <v>0</v>
      </c>
      <c r="AJ151">
        <v>1</v>
      </c>
      <c r="AK151">
        <v>17</v>
      </c>
      <c r="AL151" t="s">
        <v>225</v>
      </c>
      <c r="AM151" t="s">
        <v>226</v>
      </c>
      <c r="AN151" t="s">
        <v>474</v>
      </c>
      <c r="AO151" t="s">
        <v>601</v>
      </c>
      <c r="AP151" t="s">
        <v>74</v>
      </c>
      <c r="AQ151" t="s">
        <v>74</v>
      </c>
      <c r="AR151" t="s">
        <v>602</v>
      </c>
      <c r="AS151" t="s">
        <v>603</v>
      </c>
      <c r="AT151" t="s">
        <v>126</v>
      </c>
      <c r="AU151">
        <v>2023</v>
      </c>
      <c r="AV151">
        <v>18</v>
      </c>
      <c r="AW151">
        <v>2</v>
      </c>
      <c r="AX151" t="s">
        <v>74</v>
      </c>
      <c r="AY151" t="s">
        <v>74</v>
      </c>
      <c r="AZ151" t="s">
        <v>74</v>
      </c>
      <c r="BA151" t="s">
        <v>74</v>
      </c>
      <c r="BB151">
        <v>1142</v>
      </c>
      <c r="BC151">
        <v>1156</v>
      </c>
      <c r="BD151" t="s">
        <v>74</v>
      </c>
      <c r="BE151" t="s">
        <v>604</v>
      </c>
      <c r="BF151">
        <v>0</v>
      </c>
      <c r="BG151" t="s">
        <v>74</v>
      </c>
      <c r="BH151" t="s">
        <v>74</v>
      </c>
      <c r="BI151">
        <v>15</v>
      </c>
      <c r="BJ151" t="s">
        <v>605</v>
      </c>
      <c r="BK151" t="s">
        <v>208</v>
      </c>
      <c r="BL151" t="s">
        <v>155</v>
      </c>
      <c r="BM151" t="s">
        <v>606</v>
      </c>
      <c r="BN151" t="s">
        <v>74</v>
      </c>
      <c r="BO151" t="s">
        <v>483</v>
      </c>
      <c r="BP151" t="s">
        <v>74</v>
      </c>
      <c r="BQ151" t="s">
        <v>74</v>
      </c>
      <c r="BR151" t="s">
        <v>3890</v>
      </c>
      <c r="BS151" t="s">
        <v>607</v>
      </c>
      <c r="BT151">
        <v>0</v>
      </c>
    </row>
    <row r="152" spans="1:72" s="3" customFormat="1" x14ac:dyDescent="0.25">
      <c r="A152" s="3" t="s">
        <v>334</v>
      </c>
      <c r="B152" s="3" t="s">
        <v>678</v>
      </c>
      <c r="C152" s="3" t="s">
        <v>74</v>
      </c>
      <c r="D152" s="3" t="s">
        <v>679</v>
      </c>
      <c r="E152" s="3" t="s">
        <v>74</v>
      </c>
      <c r="F152" s="3" t="s">
        <v>680</v>
      </c>
      <c r="G152" s="3" t="s">
        <v>74</v>
      </c>
      <c r="H152" s="3" t="s">
        <v>74</v>
      </c>
      <c r="I152" s="3" t="s">
        <v>681</v>
      </c>
      <c r="J152" s="3" t="s">
        <v>682</v>
      </c>
      <c r="K152" s="3" t="s">
        <v>74</v>
      </c>
      <c r="L152" s="3" t="s">
        <v>74</v>
      </c>
      <c r="M152" s="3" t="s">
        <v>78</v>
      </c>
      <c r="N152" s="3" t="s">
        <v>341</v>
      </c>
      <c r="O152" s="3" t="s">
        <v>683</v>
      </c>
      <c r="P152" s="3" t="s">
        <v>684</v>
      </c>
      <c r="Q152" s="3" t="s">
        <v>685</v>
      </c>
      <c r="R152" s="3" t="s">
        <v>74</v>
      </c>
      <c r="S152" s="3" t="s">
        <v>74</v>
      </c>
      <c r="T152" s="3" t="s">
        <v>686</v>
      </c>
      <c r="U152" s="3" t="s">
        <v>237</v>
      </c>
      <c r="V152" s="3" t="s">
        <v>687</v>
      </c>
      <c r="W152" s="3" t="s">
        <v>688</v>
      </c>
      <c r="X152" s="3" t="s">
        <v>689</v>
      </c>
      <c r="Y152" s="3" t="s">
        <v>690</v>
      </c>
      <c r="Z152" s="3" t="s">
        <v>691</v>
      </c>
      <c r="AA152" s="3" t="s">
        <v>74</v>
      </c>
      <c r="AB152" s="3" t="s">
        <v>692</v>
      </c>
      <c r="AC152" s="3" t="s">
        <v>74</v>
      </c>
      <c r="AD152" s="3" t="s">
        <v>74</v>
      </c>
      <c r="AE152" s="3" t="s">
        <v>74</v>
      </c>
      <c r="AF152" s="3" t="s">
        <v>74</v>
      </c>
      <c r="AG152" s="3">
        <v>17</v>
      </c>
      <c r="AH152" s="3">
        <v>0</v>
      </c>
      <c r="AI152" s="3">
        <v>0</v>
      </c>
      <c r="AJ152" s="3">
        <v>0</v>
      </c>
      <c r="AK152" s="3">
        <v>0</v>
      </c>
      <c r="AL152" s="3" t="s">
        <v>693</v>
      </c>
      <c r="AM152" s="3" t="s">
        <v>694</v>
      </c>
      <c r="AN152" s="3" t="s">
        <v>695</v>
      </c>
      <c r="AO152" s="3" t="s">
        <v>74</v>
      </c>
      <c r="AP152" s="3" t="s">
        <v>74</v>
      </c>
      <c r="AQ152" s="3" t="s">
        <v>696</v>
      </c>
      <c r="AR152" s="3" t="s">
        <v>74</v>
      </c>
      <c r="AS152" s="3" t="s">
        <v>74</v>
      </c>
      <c r="AT152" s="3" t="s">
        <v>74</v>
      </c>
      <c r="AU152" s="3">
        <v>2023</v>
      </c>
      <c r="AV152" s="3" t="s">
        <v>74</v>
      </c>
      <c r="AW152" s="3" t="s">
        <v>74</v>
      </c>
      <c r="AX152" s="3" t="s">
        <v>74</v>
      </c>
      <c r="AY152" s="3" t="s">
        <v>74</v>
      </c>
      <c r="AZ152" s="3" t="s">
        <v>74</v>
      </c>
      <c r="BA152" s="3" t="s">
        <v>74</v>
      </c>
      <c r="BB152" s="3">
        <v>41</v>
      </c>
      <c r="BC152" s="3">
        <v>47</v>
      </c>
      <c r="BD152" s="3" t="s">
        <v>74</v>
      </c>
      <c r="BE152" s="3" t="s">
        <v>74</v>
      </c>
      <c r="BF152" s="3" t="s">
        <v>74</v>
      </c>
      <c r="BG152" s="3" t="s">
        <v>74</v>
      </c>
      <c r="BH152" s="3" t="s">
        <v>74</v>
      </c>
      <c r="BI152" s="3">
        <v>7</v>
      </c>
      <c r="BJ152" s="3" t="s">
        <v>697</v>
      </c>
      <c r="BK152" s="3" t="s">
        <v>359</v>
      </c>
      <c r="BL152" s="3" t="s">
        <v>698</v>
      </c>
      <c r="BM152" s="3" t="s">
        <v>699</v>
      </c>
      <c r="BN152" s="3" t="s">
        <v>74</v>
      </c>
      <c r="BO152" s="3" t="s">
        <v>74</v>
      </c>
      <c r="BP152" s="3" t="s">
        <v>74</v>
      </c>
      <c r="BQ152" s="3" t="s">
        <v>74</v>
      </c>
      <c r="BR152" s="3" t="s">
        <v>105</v>
      </c>
      <c r="BS152" s="3" t="s">
        <v>700</v>
      </c>
      <c r="BT152" s="3" t="str">
        <f>HYPERLINK("https%3A%2F%2Fwww.webofscience.com%2Fwos%2Fwoscc%2Ffull-record%2FWOS:001276194100016","View Full Record in Web of Science")</f>
        <v>View Full Record in Web of Science</v>
      </c>
    </row>
    <row r="153" spans="1:72" x14ac:dyDescent="0.25">
      <c r="A153" t="s">
        <v>72</v>
      </c>
      <c r="B153" t="s">
        <v>1204</v>
      </c>
      <c r="C153" t="s">
        <v>74</v>
      </c>
      <c r="D153" t="s">
        <v>74</v>
      </c>
      <c r="E153" t="s">
        <v>74</v>
      </c>
      <c r="F153" t="s">
        <v>1205</v>
      </c>
      <c r="G153" t="s">
        <v>74</v>
      </c>
      <c r="H153" t="s">
        <v>74</v>
      </c>
      <c r="I153" t="s">
        <v>1206</v>
      </c>
      <c r="J153" t="s">
        <v>1207</v>
      </c>
      <c r="K153" t="s">
        <v>74</v>
      </c>
      <c r="L153" t="s">
        <v>74</v>
      </c>
      <c r="M153" t="s">
        <v>78</v>
      </c>
      <c r="N153" t="s">
        <v>79</v>
      </c>
      <c r="O153" t="s">
        <v>74</v>
      </c>
      <c r="P153" t="s">
        <v>74</v>
      </c>
      <c r="Q153" t="s">
        <v>74</v>
      </c>
      <c r="R153" t="s">
        <v>74</v>
      </c>
      <c r="S153" t="s">
        <v>74</v>
      </c>
      <c r="T153" t="s">
        <v>3891</v>
      </c>
      <c r="U153" t="s">
        <v>3892</v>
      </c>
      <c r="V153" t="s">
        <v>3893</v>
      </c>
      <c r="W153" t="s">
        <v>3894</v>
      </c>
      <c r="X153" t="s">
        <v>74</v>
      </c>
      <c r="Y153" t="s">
        <v>3895</v>
      </c>
      <c r="Z153" t="s">
        <v>3896</v>
      </c>
      <c r="AA153" t="s">
        <v>1208</v>
      </c>
      <c r="AB153" t="s">
        <v>1209</v>
      </c>
      <c r="AC153" t="s">
        <v>74</v>
      </c>
      <c r="AD153" t="s">
        <v>74</v>
      </c>
      <c r="AE153" t="s">
        <v>74</v>
      </c>
      <c r="AF153" t="s">
        <v>74</v>
      </c>
      <c r="AG153">
        <v>54</v>
      </c>
      <c r="AH153">
        <v>2</v>
      </c>
      <c r="AI153">
        <v>2</v>
      </c>
      <c r="AJ153">
        <v>0</v>
      </c>
      <c r="AK153">
        <v>5</v>
      </c>
      <c r="AL153" t="s">
        <v>170</v>
      </c>
      <c r="AM153" t="s">
        <v>171</v>
      </c>
      <c r="AN153" t="s">
        <v>172</v>
      </c>
      <c r="AO153" t="s">
        <v>1210</v>
      </c>
      <c r="AP153" t="s">
        <v>1211</v>
      </c>
      <c r="AQ153" t="s">
        <v>74</v>
      </c>
      <c r="AR153" t="s">
        <v>3897</v>
      </c>
      <c r="AS153" t="s">
        <v>3898</v>
      </c>
      <c r="AT153" t="s">
        <v>1212</v>
      </c>
      <c r="AU153">
        <v>2024</v>
      </c>
      <c r="AV153">
        <v>31</v>
      </c>
      <c r="AW153">
        <v>2</v>
      </c>
      <c r="AX153" t="s">
        <v>74</v>
      </c>
      <c r="AY153" t="s">
        <v>74</v>
      </c>
      <c r="AZ153" t="s">
        <v>74</v>
      </c>
      <c r="BA153" t="s">
        <v>74</v>
      </c>
      <c r="BB153">
        <v>152</v>
      </c>
      <c r="BC153">
        <v>165</v>
      </c>
      <c r="BD153" t="s">
        <v>74</v>
      </c>
      <c r="BE153" t="s">
        <v>1213</v>
      </c>
      <c r="BF153">
        <v>0</v>
      </c>
      <c r="BG153" t="s">
        <v>74</v>
      </c>
      <c r="BH153" t="s">
        <v>272</v>
      </c>
      <c r="BI153">
        <v>14</v>
      </c>
      <c r="BJ153" t="s">
        <v>1685</v>
      </c>
      <c r="BK153" t="s">
        <v>154</v>
      </c>
      <c r="BL153" t="s">
        <v>155</v>
      </c>
      <c r="BM153" t="s">
        <v>3899</v>
      </c>
      <c r="BN153" t="s">
        <v>74</v>
      </c>
      <c r="BO153" t="s">
        <v>104</v>
      </c>
      <c r="BP153" t="s">
        <v>74</v>
      </c>
      <c r="BQ153" t="s">
        <v>74</v>
      </c>
      <c r="BR153" t="s">
        <v>3890</v>
      </c>
      <c r="BS153" t="s">
        <v>1214</v>
      </c>
      <c r="BT153">
        <v>0</v>
      </c>
    </row>
    <row r="154" spans="1:72" x14ac:dyDescent="0.25">
      <c r="A154" t="s">
        <v>72</v>
      </c>
      <c r="B154" t="s">
        <v>1154</v>
      </c>
      <c r="C154" t="s">
        <v>74</v>
      </c>
      <c r="D154" t="s">
        <v>74</v>
      </c>
      <c r="E154" t="s">
        <v>74</v>
      </c>
      <c r="F154" t="s">
        <v>1155</v>
      </c>
      <c r="G154" t="s">
        <v>74</v>
      </c>
      <c r="H154" t="s">
        <v>74</v>
      </c>
      <c r="I154" t="s">
        <v>1156</v>
      </c>
      <c r="J154" t="s">
        <v>1157</v>
      </c>
      <c r="K154" t="s">
        <v>74</v>
      </c>
      <c r="L154" t="s">
        <v>74</v>
      </c>
      <c r="M154" t="s">
        <v>78</v>
      </c>
      <c r="N154" t="s">
        <v>79</v>
      </c>
      <c r="O154" t="s">
        <v>74</v>
      </c>
      <c r="P154" t="s">
        <v>74</v>
      </c>
      <c r="Q154" t="s">
        <v>74</v>
      </c>
      <c r="R154" t="s">
        <v>74</v>
      </c>
      <c r="S154" t="s">
        <v>74</v>
      </c>
      <c r="T154" t="s">
        <v>1158</v>
      </c>
      <c r="U154" t="s">
        <v>74</v>
      </c>
      <c r="V154" t="s">
        <v>1159</v>
      </c>
      <c r="W154" t="s">
        <v>1160</v>
      </c>
      <c r="X154" t="s">
        <v>1161</v>
      </c>
      <c r="Y154" t="s">
        <v>1162</v>
      </c>
      <c r="Z154" t="s">
        <v>1163</v>
      </c>
      <c r="AA154" t="s">
        <v>1315</v>
      </c>
      <c r="AB154" t="s">
        <v>1316</v>
      </c>
      <c r="AC154" t="s">
        <v>74</v>
      </c>
      <c r="AD154" t="s">
        <v>74</v>
      </c>
      <c r="AE154" t="s">
        <v>74</v>
      </c>
      <c r="AF154" t="s">
        <v>74</v>
      </c>
      <c r="AG154">
        <v>19</v>
      </c>
      <c r="AH154">
        <v>16</v>
      </c>
      <c r="AI154">
        <v>18</v>
      </c>
      <c r="AJ154">
        <v>0</v>
      </c>
      <c r="AK154">
        <v>20</v>
      </c>
      <c r="AL154" t="s">
        <v>1164</v>
      </c>
      <c r="AM154" t="s">
        <v>670</v>
      </c>
      <c r="AN154" t="s">
        <v>1165</v>
      </c>
      <c r="AO154" t="s">
        <v>1166</v>
      </c>
      <c r="AP154" t="s">
        <v>1167</v>
      </c>
      <c r="AQ154" t="s">
        <v>74</v>
      </c>
      <c r="AR154" t="s">
        <v>1168</v>
      </c>
      <c r="AS154" t="s">
        <v>1169</v>
      </c>
      <c r="AT154" t="s">
        <v>149</v>
      </c>
      <c r="AU154">
        <v>2019</v>
      </c>
      <c r="AV154">
        <v>64</v>
      </c>
      <c r="AW154">
        <v>12</v>
      </c>
      <c r="AX154" t="s">
        <v>74</v>
      </c>
      <c r="AY154" t="s">
        <v>74</v>
      </c>
      <c r="AZ154" t="s">
        <v>74</v>
      </c>
      <c r="BA154" t="s">
        <v>74</v>
      </c>
      <c r="BB154">
        <v>1450</v>
      </c>
      <c r="BC154">
        <v>1457</v>
      </c>
      <c r="BD154" t="s">
        <v>74</v>
      </c>
      <c r="BE154" t="s">
        <v>1170</v>
      </c>
      <c r="BF154">
        <v>0</v>
      </c>
      <c r="BG154" t="s">
        <v>74</v>
      </c>
      <c r="BH154" t="s">
        <v>74</v>
      </c>
      <c r="BI154">
        <v>8</v>
      </c>
      <c r="BJ154" t="s">
        <v>1171</v>
      </c>
      <c r="BK154" t="s">
        <v>130</v>
      </c>
      <c r="BL154" t="s">
        <v>1172</v>
      </c>
      <c r="BM154" t="s">
        <v>1173</v>
      </c>
      <c r="BN154" t="s">
        <v>74</v>
      </c>
      <c r="BO154" t="s">
        <v>1174</v>
      </c>
      <c r="BP154" t="s">
        <v>74</v>
      </c>
      <c r="BQ154" t="s">
        <v>74</v>
      </c>
      <c r="BR154" t="s">
        <v>3890</v>
      </c>
      <c r="BS154" t="s">
        <v>1175</v>
      </c>
      <c r="BT154">
        <v>0</v>
      </c>
    </row>
    <row r="155" spans="1:72" x14ac:dyDescent="0.25">
      <c r="A155" t="s">
        <v>334</v>
      </c>
      <c r="B155" t="s">
        <v>986</v>
      </c>
      <c r="C155" t="s">
        <v>74</v>
      </c>
      <c r="D155" t="s">
        <v>987</v>
      </c>
      <c r="E155" t="s">
        <v>74</v>
      </c>
      <c r="F155" t="s">
        <v>988</v>
      </c>
      <c r="G155" t="s">
        <v>74</v>
      </c>
      <c r="H155" t="s">
        <v>74</v>
      </c>
      <c r="I155" t="s">
        <v>989</v>
      </c>
      <c r="J155" t="s">
        <v>990</v>
      </c>
      <c r="K155" t="s">
        <v>991</v>
      </c>
      <c r="L155" t="s">
        <v>74</v>
      </c>
      <c r="M155" t="s">
        <v>78</v>
      </c>
      <c r="N155" t="s">
        <v>341</v>
      </c>
      <c r="O155" t="s">
        <v>992</v>
      </c>
      <c r="P155" t="s">
        <v>993</v>
      </c>
      <c r="Q155" t="s">
        <v>994</v>
      </c>
      <c r="R155" t="s">
        <v>995</v>
      </c>
      <c r="S155" t="s">
        <v>74</v>
      </c>
      <c r="T155" t="s">
        <v>996</v>
      </c>
      <c r="U155" t="s">
        <v>74</v>
      </c>
      <c r="V155" t="s">
        <v>997</v>
      </c>
      <c r="W155" t="s">
        <v>998</v>
      </c>
      <c r="X155" t="s">
        <v>74</v>
      </c>
      <c r="Y155" t="s">
        <v>999</v>
      </c>
      <c r="Z155" t="s">
        <v>74</v>
      </c>
      <c r="AA155" t="s">
        <v>1000</v>
      </c>
      <c r="AB155" t="s">
        <v>74</v>
      </c>
      <c r="AC155" t="s">
        <v>74</v>
      </c>
      <c r="AD155" t="s">
        <v>74</v>
      </c>
      <c r="AE155" t="s">
        <v>74</v>
      </c>
      <c r="AF155" t="s">
        <v>74</v>
      </c>
      <c r="AG155">
        <v>8</v>
      </c>
      <c r="AH155">
        <v>4</v>
      </c>
      <c r="AI155">
        <v>4</v>
      </c>
      <c r="AJ155">
        <v>0</v>
      </c>
      <c r="AK155">
        <v>0</v>
      </c>
      <c r="AL155" t="s">
        <v>1001</v>
      </c>
      <c r="AM155" t="s">
        <v>1002</v>
      </c>
      <c r="AN155" t="s">
        <v>1003</v>
      </c>
      <c r="AO155" t="s">
        <v>1004</v>
      </c>
      <c r="AP155" t="s">
        <v>1005</v>
      </c>
      <c r="AQ155" t="s">
        <v>1006</v>
      </c>
      <c r="AR155" t="s">
        <v>1007</v>
      </c>
      <c r="AS155" t="s">
        <v>74</v>
      </c>
      <c r="AT155" t="s">
        <v>74</v>
      </c>
      <c r="AU155">
        <v>2022</v>
      </c>
      <c r="AV155">
        <v>13154</v>
      </c>
      <c r="AW155" t="s">
        <v>74</v>
      </c>
      <c r="AX155" t="s">
        <v>74</v>
      </c>
      <c r="AY155" t="s">
        <v>74</v>
      </c>
      <c r="AZ155" t="s">
        <v>74</v>
      </c>
      <c r="BA155" t="s">
        <v>74</v>
      </c>
      <c r="BB155">
        <v>204</v>
      </c>
      <c r="BC155">
        <v>209</v>
      </c>
      <c r="BD155" t="s">
        <v>74</v>
      </c>
      <c r="BE155" t="s">
        <v>1008</v>
      </c>
      <c r="BF155">
        <v>0</v>
      </c>
      <c r="BG155" t="s">
        <v>74</v>
      </c>
      <c r="BH155" t="s">
        <v>74</v>
      </c>
      <c r="BI155">
        <v>6</v>
      </c>
      <c r="BJ155" t="s">
        <v>1009</v>
      </c>
      <c r="BK155" t="s">
        <v>359</v>
      </c>
      <c r="BL155" t="s">
        <v>250</v>
      </c>
      <c r="BM155" t="s">
        <v>1010</v>
      </c>
      <c r="BN155" t="s">
        <v>74</v>
      </c>
      <c r="BO155" t="s">
        <v>74</v>
      </c>
      <c r="BP155" t="s">
        <v>74</v>
      </c>
      <c r="BQ155" t="s">
        <v>74</v>
      </c>
      <c r="BR155" t="s">
        <v>3890</v>
      </c>
      <c r="BS155" t="s">
        <v>1011</v>
      </c>
      <c r="BT155">
        <v>0</v>
      </c>
    </row>
    <row r="156" spans="1:72" x14ac:dyDescent="0.25">
      <c r="A156" t="s">
        <v>334</v>
      </c>
      <c r="B156" t="s">
        <v>335</v>
      </c>
      <c r="C156" t="s">
        <v>74</v>
      </c>
      <c r="D156" t="s">
        <v>74</v>
      </c>
      <c r="E156" t="s">
        <v>336</v>
      </c>
      <c r="F156" t="s">
        <v>337</v>
      </c>
      <c r="G156" t="s">
        <v>74</v>
      </c>
      <c r="H156" t="s">
        <v>74</v>
      </c>
      <c r="I156" t="s">
        <v>338</v>
      </c>
      <c r="J156" t="s">
        <v>339</v>
      </c>
      <c r="K156" t="s">
        <v>340</v>
      </c>
      <c r="L156" t="s">
        <v>74</v>
      </c>
      <c r="M156" t="s">
        <v>78</v>
      </c>
      <c r="N156" t="s">
        <v>341</v>
      </c>
      <c r="O156" t="s">
        <v>342</v>
      </c>
      <c r="P156" t="s">
        <v>343</v>
      </c>
      <c r="Q156" t="s">
        <v>344</v>
      </c>
      <c r="R156" t="s">
        <v>345</v>
      </c>
      <c r="S156" t="s">
        <v>74</v>
      </c>
      <c r="T156" t="s">
        <v>346</v>
      </c>
      <c r="U156" t="s">
        <v>347</v>
      </c>
      <c r="V156" t="s">
        <v>348</v>
      </c>
      <c r="W156" t="s">
        <v>349</v>
      </c>
      <c r="X156" t="s">
        <v>350</v>
      </c>
      <c r="Y156" t="s">
        <v>351</v>
      </c>
      <c r="Z156" t="s">
        <v>74</v>
      </c>
      <c r="AA156" t="s">
        <v>74</v>
      </c>
      <c r="AB156" t="s">
        <v>74</v>
      </c>
      <c r="AC156" t="s">
        <v>74</v>
      </c>
      <c r="AD156" t="s">
        <v>74</v>
      </c>
      <c r="AE156" t="s">
        <v>74</v>
      </c>
      <c r="AF156" t="s">
        <v>74</v>
      </c>
      <c r="AG156">
        <v>16</v>
      </c>
      <c r="AH156">
        <v>0</v>
      </c>
      <c r="AI156">
        <v>0</v>
      </c>
      <c r="AJ156">
        <v>0</v>
      </c>
      <c r="AK156">
        <v>0</v>
      </c>
      <c r="AL156" t="s">
        <v>336</v>
      </c>
      <c r="AM156" t="s">
        <v>352</v>
      </c>
      <c r="AN156" t="s">
        <v>353</v>
      </c>
      <c r="AO156" t="s">
        <v>354</v>
      </c>
      <c r="AP156" t="s">
        <v>74</v>
      </c>
      <c r="AQ156" t="s">
        <v>355</v>
      </c>
      <c r="AR156" t="s">
        <v>356</v>
      </c>
      <c r="AS156" t="s">
        <v>74</v>
      </c>
      <c r="AT156" t="s">
        <v>74</v>
      </c>
      <c r="AU156">
        <v>2024</v>
      </c>
      <c r="AV156" t="s">
        <v>74</v>
      </c>
      <c r="AW156" t="s">
        <v>74</v>
      </c>
      <c r="AX156" t="s">
        <v>74</v>
      </c>
      <c r="AY156" t="s">
        <v>74</v>
      </c>
      <c r="AZ156" t="s">
        <v>74</v>
      </c>
      <c r="BA156" t="s">
        <v>74</v>
      </c>
      <c r="BB156">
        <v>92</v>
      </c>
      <c r="BC156">
        <v>98</v>
      </c>
      <c r="BD156" t="s">
        <v>74</v>
      </c>
      <c r="BE156" t="s">
        <v>357</v>
      </c>
      <c r="BF156">
        <v>0</v>
      </c>
      <c r="BG156" t="s">
        <v>74</v>
      </c>
      <c r="BH156" t="s">
        <v>74</v>
      </c>
      <c r="BI156">
        <v>7</v>
      </c>
      <c r="BJ156" t="s">
        <v>358</v>
      </c>
      <c r="BK156" t="s">
        <v>359</v>
      </c>
      <c r="BL156" t="s">
        <v>250</v>
      </c>
      <c r="BM156" t="s">
        <v>360</v>
      </c>
      <c r="BN156" t="s">
        <v>74</v>
      </c>
      <c r="BO156" t="s">
        <v>74</v>
      </c>
      <c r="BP156" t="s">
        <v>74</v>
      </c>
      <c r="BQ156" t="s">
        <v>74</v>
      </c>
      <c r="BR156" t="s">
        <v>3890</v>
      </c>
      <c r="BS156" t="s">
        <v>361</v>
      </c>
      <c r="BT156">
        <v>0</v>
      </c>
    </row>
    <row r="157" spans="1:72" x14ac:dyDescent="0.25">
      <c r="A157" t="s">
        <v>334</v>
      </c>
      <c r="B157" t="s">
        <v>4020</v>
      </c>
      <c r="I157" t="s">
        <v>4021</v>
      </c>
      <c r="O157" t="s">
        <v>4022</v>
      </c>
      <c r="AL157" t="s">
        <v>658</v>
      </c>
      <c r="AU157">
        <v>2021</v>
      </c>
      <c r="BE157" t="s">
        <v>4023</v>
      </c>
    </row>
    <row r="158" spans="1:72" x14ac:dyDescent="0.25">
      <c r="A158" t="s">
        <v>72</v>
      </c>
      <c r="B158" t="s">
        <v>275</v>
      </c>
      <c r="C158" t="s">
        <v>74</v>
      </c>
      <c r="D158" t="s">
        <v>74</v>
      </c>
      <c r="E158" t="s">
        <v>74</v>
      </c>
      <c r="F158" t="s">
        <v>276</v>
      </c>
      <c r="G158" t="s">
        <v>74</v>
      </c>
      <c r="H158" t="s">
        <v>74</v>
      </c>
      <c r="I158" t="s">
        <v>277</v>
      </c>
      <c r="J158" t="s">
        <v>278</v>
      </c>
      <c r="K158" t="s">
        <v>74</v>
      </c>
      <c r="L158" t="s">
        <v>74</v>
      </c>
      <c r="M158" t="s">
        <v>78</v>
      </c>
      <c r="N158" t="s">
        <v>79</v>
      </c>
      <c r="O158" t="s">
        <v>74</v>
      </c>
      <c r="P158" t="s">
        <v>74</v>
      </c>
      <c r="Q158" t="s">
        <v>74</v>
      </c>
      <c r="R158" t="s">
        <v>74</v>
      </c>
      <c r="S158" t="s">
        <v>74</v>
      </c>
      <c r="T158" t="s">
        <v>279</v>
      </c>
      <c r="U158" t="s">
        <v>280</v>
      </c>
      <c r="V158" t="s">
        <v>281</v>
      </c>
      <c r="W158" t="s">
        <v>282</v>
      </c>
      <c r="X158" t="s">
        <v>283</v>
      </c>
      <c r="Y158" t="s">
        <v>284</v>
      </c>
      <c r="Z158" t="s">
        <v>285</v>
      </c>
      <c r="AA158" t="s">
        <v>286</v>
      </c>
      <c r="AB158" t="s">
        <v>74</v>
      </c>
      <c r="AC158" t="s">
        <v>74</v>
      </c>
      <c r="AD158" t="s">
        <v>74</v>
      </c>
      <c r="AE158" t="s">
        <v>74</v>
      </c>
      <c r="AF158" t="s">
        <v>74</v>
      </c>
      <c r="AG158">
        <v>42</v>
      </c>
      <c r="AH158">
        <v>0</v>
      </c>
      <c r="AI158">
        <v>0</v>
      </c>
      <c r="AJ158">
        <v>0</v>
      </c>
      <c r="AK158">
        <v>4</v>
      </c>
      <c r="AL158" t="s">
        <v>170</v>
      </c>
      <c r="AM158" t="s">
        <v>171</v>
      </c>
      <c r="AN158" t="s">
        <v>172</v>
      </c>
      <c r="AO158" t="s">
        <v>287</v>
      </c>
      <c r="AP158" t="s">
        <v>288</v>
      </c>
      <c r="AQ158" t="s">
        <v>74</v>
      </c>
      <c r="AR158" t="s">
        <v>289</v>
      </c>
      <c r="AS158" t="s">
        <v>290</v>
      </c>
      <c r="AT158" t="s">
        <v>291</v>
      </c>
      <c r="AU158">
        <v>2024</v>
      </c>
      <c r="AV158">
        <v>17</v>
      </c>
      <c r="AW158">
        <v>2</v>
      </c>
      <c r="AX158" t="s">
        <v>74</v>
      </c>
      <c r="AY158" t="s">
        <v>74</v>
      </c>
      <c r="AZ158" t="s">
        <v>150</v>
      </c>
      <c r="BA158" t="s">
        <v>74</v>
      </c>
      <c r="BB158">
        <v>140</v>
      </c>
      <c r="BC158">
        <v>166</v>
      </c>
      <c r="BD158" t="s">
        <v>74</v>
      </c>
      <c r="BE158" t="s">
        <v>292</v>
      </c>
      <c r="BF158">
        <v>0</v>
      </c>
      <c r="BG158" t="s">
        <v>74</v>
      </c>
      <c r="BH158" t="s">
        <v>293</v>
      </c>
      <c r="BI158">
        <v>27</v>
      </c>
      <c r="BJ158" t="s">
        <v>294</v>
      </c>
      <c r="BK158" t="s">
        <v>154</v>
      </c>
      <c r="BL158" t="s">
        <v>294</v>
      </c>
      <c r="BM158" t="s">
        <v>295</v>
      </c>
      <c r="BN158" t="s">
        <v>74</v>
      </c>
      <c r="BO158" t="s">
        <v>74</v>
      </c>
      <c r="BP158" t="s">
        <v>74</v>
      </c>
      <c r="BQ158" t="s">
        <v>74</v>
      </c>
      <c r="BR158" t="s">
        <v>3890</v>
      </c>
      <c r="BS158" t="s">
        <v>296</v>
      </c>
      <c r="BT158">
        <v>0</v>
      </c>
    </row>
    <row r="159" spans="1:72" x14ac:dyDescent="0.25">
      <c r="A159" t="s">
        <v>72</v>
      </c>
      <c r="B159" t="s">
        <v>791</v>
      </c>
      <c r="C159" t="s">
        <v>74</v>
      </c>
      <c r="D159" t="s">
        <v>74</v>
      </c>
      <c r="E159" t="s">
        <v>74</v>
      </c>
      <c r="F159" t="s">
        <v>792</v>
      </c>
      <c r="G159" t="s">
        <v>74</v>
      </c>
      <c r="H159" t="s">
        <v>74</v>
      </c>
      <c r="I159" t="s">
        <v>793</v>
      </c>
      <c r="J159" t="s">
        <v>794</v>
      </c>
      <c r="K159" t="s">
        <v>74</v>
      </c>
      <c r="L159" t="s">
        <v>74</v>
      </c>
      <c r="M159" t="s">
        <v>78</v>
      </c>
      <c r="N159" t="s">
        <v>79</v>
      </c>
      <c r="O159" t="s">
        <v>74</v>
      </c>
      <c r="P159" t="s">
        <v>74</v>
      </c>
      <c r="Q159" t="s">
        <v>74</v>
      </c>
      <c r="R159" t="s">
        <v>74</v>
      </c>
      <c r="S159" t="s">
        <v>74</v>
      </c>
      <c r="T159" t="s">
        <v>795</v>
      </c>
      <c r="U159" t="s">
        <v>796</v>
      </c>
      <c r="V159" t="s">
        <v>797</v>
      </c>
      <c r="W159" t="s">
        <v>798</v>
      </c>
      <c r="X159" t="s">
        <v>799</v>
      </c>
      <c r="Y159" t="s">
        <v>800</v>
      </c>
      <c r="Z159" t="s">
        <v>801</v>
      </c>
      <c r="AA159" t="s">
        <v>802</v>
      </c>
      <c r="AB159" t="s">
        <v>803</v>
      </c>
      <c r="AC159" t="s">
        <v>804</v>
      </c>
      <c r="AD159" t="s">
        <v>805</v>
      </c>
      <c r="AE159" t="s">
        <v>806</v>
      </c>
      <c r="AF159" t="s">
        <v>74</v>
      </c>
      <c r="AG159">
        <v>25</v>
      </c>
      <c r="AH159">
        <v>0</v>
      </c>
      <c r="AI159">
        <v>0</v>
      </c>
      <c r="AJ159">
        <v>1</v>
      </c>
      <c r="AK159">
        <v>18</v>
      </c>
      <c r="AL159" t="s">
        <v>807</v>
      </c>
      <c r="AM159" t="s">
        <v>808</v>
      </c>
      <c r="AN159" t="s">
        <v>809</v>
      </c>
      <c r="AO159" t="s">
        <v>810</v>
      </c>
      <c r="AP159" t="s">
        <v>74</v>
      </c>
      <c r="AQ159" t="s">
        <v>74</v>
      </c>
      <c r="AR159" t="s">
        <v>811</v>
      </c>
      <c r="AS159" t="s">
        <v>812</v>
      </c>
      <c r="AT159" t="s">
        <v>204</v>
      </c>
      <c r="AU159">
        <v>2022</v>
      </c>
      <c r="AV159">
        <v>20</v>
      </c>
      <c r="AW159">
        <v>9</v>
      </c>
      <c r="AX159" t="s">
        <v>74</v>
      </c>
      <c r="AY159" t="s">
        <v>74</v>
      </c>
      <c r="AZ159" t="s">
        <v>74</v>
      </c>
      <c r="BA159" t="s">
        <v>74</v>
      </c>
      <c r="BB159">
        <v>2146</v>
      </c>
      <c r="BC159">
        <v>2152</v>
      </c>
      <c r="BD159" t="s">
        <v>74</v>
      </c>
      <c r="BE159" t="s">
        <v>813</v>
      </c>
      <c r="BF159">
        <v>0</v>
      </c>
      <c r="BG159" t="s">
        <v>74</v>
      </c>
      <c r="BH159" t="s">
        <v>74</v>
      </c>
      <c r="BI159">
        <v>7</v>
      </c>
      <c r="BJ159" t="s">
        <v>814</v>
      </c>
      <c r="BK159" t="s">
        <v>101</v>
      </c>
      <c r="BL159" t="s">
        <v>815</v>
      </c>
      <c r="BM159" t="s">
        <v>816</v>
      </c>
      <c r="BN159" t="s">
        <v>74</v>
      </c>
      <c r="BO159" t="s">
        <v>74</v>
      </c>
      <c r="BP159" t="s">
        <v>74</v>
      </c>
      <c r="BQ159" t="s">
        <v>74</v>
      </c>
      <c r="BR159" t="s">
        <v>3890</v>
      </c>
      <c r="BS159" t="s">
        <v>817</v>
      </c>
      <c r="BT159">
        <v>0</v>
      </c>
    </row>
    <row r="160" spans="1:72" x14ac:dyDescent="0.25">
      <c r="A160" t="s">
        <v>72</v>
      </c>
      <c r="B160" t="s">
        <v>362</v>
      </c>
      <c r="C160" t="s">
        <v>74</v>
      </c>
      <c r="D160" t="s">
        <v>74</v>
      </c>
      <c r="E160" t="s">
        <v>74</v>
      </c>
      <c r="F160" t="s">
        <v>363</v>
      </c>
      <c r="G160" t="s">
        <v>74</v>
      </c>
      <c r="H160" t="s">
        <v>74</v>
      </c>
      <c r="I160" t="s">
        <v>364</v>
      </c>
      <c r="J160" t="s">
        <v>365</v>
      </c>
      <c r="K160" t="s">
        <v>74</v>
      </c>
      <c r="L160" t="s">
        <v>74</v>
      </c>
      <c r="M160" t="s">
        <v>78</v>
      </c>
      <c r="N160" t="s">
        <v>79</v>
      </c>
      <c r="O160" t="s">
        <v>74</v>
      </c>
      <c r="P160" t="s">
        <v>74</v>
      </c>
      <c r="Q160" t="s">
        <v>74</v>
      </c>
      <c r="R160" t="s">
        <v>74</v>
      </c>
      <c r="S160" t="s">
        <v>74</v>
      </c>
      <c r="T160" t="s">
        <v>366</v>
      </c>
      <c r="U160" t="s">
        <v>74</v>
      </c>
      <c r="V160" t="s">
        <v>367</v>
      </c>
      <c r="W160" t="s">
        <v>368</v>
      </c>
      <c r="X160" t="s">
        <v>369</v>
      </c>
      <c r="Y160" t="s">
        <v>370</v>
      </c>
      <c r="Z160" t="s">
        <v>371</v>
      </c>
      <c r="AA160" t="s">
        <v>1215</v>
      </c>
      <c r="AB160" t="s">
        <v>1216</v>
      </c>
      <c r="AC160" t="s">
        <v>372</v>
      </c>
      <c r="AD160" t="s">
        <v>373</v>
      </c>
      <c r="AE160" t="s">
        <v>374</v>
      </c>
      <c r="AF160" t="s">
        <v>74</v>
      </c>
      <c r="AG160">
        <v>20</v>
      </c>
      <c r="AH160">
        <v>1</v>
      </c>
      <c r="AI160">
        <v>1</v>
      </c>
      <c r="AJ160">
        <v>7</v>
      </c>
      <c r="AK160">
        <v>11</v>
      </c>
      <c r="AL160" t="s">
        <v>375</v>
      </c>
      <c r="AM160" t="s">
        <v>376</v>
      </c>
      <c r="AN160" t="s">
        <v>377</v>
      </c>
      <c r="AO160" t="s">
        <v>378</v>
      </c>
      <c r="AP160" t="s">
        <v>379</v>
      </c>
      <c r="AQ160" t="s">
        <v>74</v>
      </c>
      <c r="AR160" t="s">
        <v>380</v>
      </c>
      <c r="AS160" t="s">
        <v>381</v>
      </c>
      <c r="AT160" t="s">
        <v>74</v>
      </c>
      <c r="AU160">
        <v>2024</v>
      </c>
      <c r="AV160">
        <v>80</v>
      </c>
      <c r="AW160">
        <v>2</v>
      </c>
      <c r="AX160" t="s">
        <v>74</v>
      </c>
      <c r="AY160" t="s">
        <v>74</v>
      </c>
      <c r="AZ160" t="s">
        <v>74</v>
      </c>
      <c r="BA160" t="s">
        <v>74</v>
      </c>
      <c r="BB160">
        <v>3123</v>
      </c>
      <c r="BC160">
        <v>3138</v>
      </c>
      <c r="BD160" t="s">
        <v>74</v>
      </c>
      <c r="BE160" t="s">
        <v>382</v>
      </c>
      <c r="BF160">
        <v>0</v>
      </c>
      <c r="BG160" t="s">
        <v>74</v>
      </c>
      <c r="BH160" t="s">
        <v>74</v>
      </c>
      <c r="BI160">
        <v>16</v>
      </c>
      <c r="BJ160" t="s">
        <v>383</v>
      </c>
      <c r="BK160" t="s">
        <v>101</v>
      </c>
      <c r="BL160" t="s">
        <v>384</v>
      </c>
      <c r="BM160" t="s">
        <v>385</v>
      </c>
      <c r="BN160" t="s">
        <v>74</v>
      </c>
      <c r="BO160" t="s">
        <v>104</v>
      </c>
      <c r="BP160" t="s">
        <v>74</v>
      </c>
      <c r="BQ160" t="s">
        <v>74</v>
      </c>
      <c r="BR160" t="s">
        <v>3890</v>
      </c>
      <c r="BS160" t="s">
        <v>386</v>
      </c>
      <c r="BT160">
        <v>0</v>
      </c>
    </row>
    <row r="161" spans="1:72" x14ac:dyDescent="0.25">
      <c r="A161" t="s">
        <v>72</v>
      </c>
      <c r="B161" t="s">
        <v>509</v>
      </c>
      <c r="C161" t="s">
        <v>74</v>
      </c>
      <c r="D161" t="s">
        <v>74</v>
      </c>
      <c r="E161" t="s">
        <v>74</v>
      </c>
      <c r="F161" t="s">
        <v>510</v>
      </c>
      <c r="G161" t="s">
        <v>74</v>
      </c>
      <c r="H161" t="s">
        <v>74</v>
      </c>
      <c r="I161" t="s">
        <v>511</v>
      </c>
      <c r="J161" t="s">
        <v>434</v>
      </c>
      <c r="K161" t="s">
        <v>74</v>
      </c>
      <c r="L161" t="s">
        <v>74</v>
      </c>
      <c r="M161" t="s">
        <v>78</v>
      </c>
      <c r="N161" t="s">
        <v>79</v>
      </c>
      <c r="O161" t="s">
        <v>74</v>
      </c>
      <c r="P161" t="s">
        <v>74</v>
      </c>
      <c r="Q161" t="s">
        <v>74</v>
      </c>
      <c r="R161" t="s">
        <v>74</v>
      </c>
      <c r="S161" t="s">
        <v>74</v>
      </c>
      <c r="T161" t="s">
        <v>512</v>
      </c>
      <c r="U161" t="s">
        <v>74</v>
      </c>
      <c r="V161" t="s">
        <v>513</v>
      </c>
      <c r="W161" t="s">
        <v>514</v>
      </c>
      <c r="X161" t="s">
        <v>515</v>
      </c>
      <c r="Y161" t="s">
        <v>516</v>
      </c>
      <c r="Z161" t="s">
        <v>517</v>
      </c>
      <c r="AA161" t="s">
        <v>518</v>
      </c>
      <c r="AB161" t="s">
        <v>519</v>
      </c>
      <c r="AC161" t="s">
        <v>520</v>
      </c>
      <c r="AD161" t="s">
        <v>521</v>
      </c>
      <c r="AE161" t="s">
        <v>522</v>
      </c>
      <c r="AF161" t="s">
        <v>74</v>
      </c>
      <c r="AG161">
        <v>45</v>
      </c>
      <c r="AH161">
        <v>7</v>
      </c>
      <c r="AI161">
        <v>7</v>
      </c>
      <c r="AJ161">
        <v>2</v>
      </c>
      <c r="AK161">
        <v>7</v>
      </c>
      <c r="AL161" t="s">
        <v>443</v>
      </c>
      <c r="AM161" t="s">
        <v>444</v>
      </c>
      <c r="AN161" t="s">
        <v>445</v>
      </c>
      <c r="AO161" t="s">
        <v>446</v>
      </c>
      <c r="AP161" t="s">
        <v>447</v>
      </c>
      <c r="AQ161" t="s">
        <v>74</v>
      </c>
      <c r="AR161" t="s">
        <v>448</v>
      </c>
      <c r="AS161" t="s">
        <v>449</v>
      </c>
      <c r="AT161" t="s">
        <v>523</v>
      </c>
      <c r="AU161">
        <v>2024</v>
      </c>
      <c r="AV161">
        <v>236</v>
      </c>
      <c r="AW161" t="s">
        <v>74</v>
      </c>
      <c r="AX161" t="s">
        <v>74</v>
      </c>
      <c r="AY161" t="s">
        <v>74</v>
      </c>
      <c r="AZ161" t="s">
        <v>74</v>
      </c>
      <c r="BA161" t="s">
        <v>74</v>
      </c>
      <c r="BB161" t="s">
        <v>74</v>
      </c>
      <c r="BC161" t="s">
        <v>74</v>
      </c>
      <c r="BD161">
        <v>121310</v>
      </c>
      <c r="BE161" t="s">
        <v>524</v>
      </c>
      <c r="BF161">
        <v>0</v>
      </c>
      <c r="BG161" t="s">
        <v>74</v>
      </c>
      <c r="BH161" t="s">
        <v>505</v>
      </c>
      <c r="BI161">
        <v>26</v>
      </c>
      <c r="BJ161" t="s">
        <v>454</v>
      </c>
      <c r="BK161" t="s">
        <v>101</v>
      </c>
      <c r="BL161" t="s">
        <v>455</v>
      </c>
      <c r="BM161" t="s">
        <v>525</v>
      </c>
      <c r="BN161" t="s">
        <v>74</v>
      </c>
      <c r="BO161" t="s">
        <v>74</v>
      </c>
      <c r="BP161" t="s">
        <v>74</v>
      </c>
      <c r="BQ161" t="s">
        <v>74</v>
      </c>
      <c r="BR161" t="s">
        <v>3890</v>
      </c>
      <c r="BS161" t="s">
        <v>526</v>
      </c>
      <c r="BT161">
        <v>0</v>
      </c>
    </row>
    <row r="162" spans="1:72" x14ac:dyDescent="0.25">
      <c r="A162" t="s">
        <v>72</v>
      </c>
      <c r="B162" t="s">
        <v>4026</v>
      </c>
      <c r="I162" t="s">
        <v>4027</v>
      </c>
      <c r="AL162" t="s">
        <v>4028</v>
      </c>
      <c r="AU162">
        <v>2018</v>
      </c>
      <c r="BE162" t="s">
        <v>4029</v>
      </c>
    </row>
    <row r="163" spans="1:72" x14ac:dyDescent="0.25">
      <c r="A163" t="s">
        <v>72</v>
      </c>
      <c r="B163" t="s">
        <v>632</v>
      </c>
      <c r="C163" t="s">
        <v>74</v>
      </c>
      <c r="D163" t="s">
        <v>74</v>
      </c>
      <c r="E163" t="s">
        <v>74</v>
      </c>
      <c r="F163" t="s">
        <v>633</v>
      </c>
      <c r="G163" t="s">
        <v>74</v>
      </c>
      <c r="H163" t="s">
        <v>74</v>
      </c>
      <c r="I163" t="s">
        <v>634</v>
      </c>
      <c r="J163" t="s">
        <v>635</v>
      </c>
      <c r="K163" t="s">
        <v>74</v>
      </c>
      <c r="L163" t="s">
        <v>74</v>
      </c>
      <c r="M163" t="s">
        <v>78</v>
      </c>
      <c r="N163" t="s">
        <v>636</v>
      </c>
      <c r="O163" t="s">
        <v>74</v>
      </c>
      <c r="P163" t="s">
        <v>74</v>
      </c>
      <c r="Q163" t="s">
        <v>74</v>
      </c>
      <c r="R163" t="s">
        <v>74</v>
      </c>
      <c r="S163" t="s">
        <v>74</v>
      </c>
      <c r="T163" t="s">
        <v>637</v>
      </c>
      <c r="U163" t="s">
        <v>638</v>
      </c>
      <c r="V163" t="s">
        <v>639</v>
      </c>
      <c r="W163" t="s">
        <v>640</v>
      </c>
      <c r="X163" t="s">
        <v>641</v>
      </c>
      <c r="Y163" t="s">
        <v>642</v>
      </c>
      <c r="Z163" t="s">
        <v>643</v>
      </c>
      <c r="AA163" t="s">
        <v>644</v>
      </c>
      <c r="AB163" t="s">
        <v>645</v>
      </c>
      <c r="AC163" t="s">
        <v>74</v>
      </c>
      <c r="AD163" t="s">
        <v>74</v>
      </c>
      <c r="AE163" t="s">
        <v>74</v>
      </c>
      <c r="AF163" t="s">
        <v>74</v>
      </c>
      <c r="AG163">
        <v>40</v>
      </c>
      <c r="AH163">
        <v>3</v>
      </c>
      <c r="AI163">
        <v>3</v>
      </c>
      <c r="AJ163">
        <v>5</v>
      </c>
      <c r="AK163">
        <v>9</v>
      </c>
      <c r="AL163" t="s">
        <v>170</v>
      </c>
      <c r="AM163" t="s">
        <v>646</v>
      </c>
      <c r="AN163" t="s">
        <v>647</v>
      </c>
      <c r="AO163" t="s">
        <v>648</v>
      </c>
      <c r="AP163" t="s">
        <v>649</v>
      </c>
      <c r="AQ163" t="s">
        <v>74</v>
      </c>
      <c r="AR163" t="s">
        <v>650</v>
      </c>
      <c r="AS163" t="s">
        <v>651</v>
      </c>
      <c r="AT163" t="s">
        <v>652</v>
      </c>
      <c r="AU163">
        <v>2023</v>
      </c>
      <c r="AV163" t="s">
        <v>74</v>
      </c>
      <c r="AW163" t="s">
        <v>74</v>
      </c>
      <c r="AX163" t="s">
        <v>74</v>
      </c>
      <c r="AY163" t="s">
        <v>74</v>
      </c>
      <c r="AZ163" t="s">
        <v>74</v>
      </c>
      <c r="BA163" t="s">
        <v>74</v>
      </c>
      <c r="BB163" t="s">
        <v>74</v>
      </c>
      <c r="BC163" t="s">
        <v>74</v>
      </c>
      <c r="BD163" t="s">
        <v>74</v>
      </c>
      <c r="BE163" t="s">
        <v>653</v>
      </c>
      <c r="BF163">
        <v>0</v>
      </c>
      <c r="BG163" t="s">
        <v>74</v>
      </c>
      <c r="BH163" t="s">
        <v>654</v>
      </c>
      <c r="BI163">
        <v>16</v>
      </c>
      <c r="BJ163" t="s">
        <v>153</v>
      </c>
      <c r="BK163" t="s">
        <v>154</v>
      </c>
      <c r="BL163" t="s">
        <v>155</v>
      </c>
      <c r="BM163" t="s">
        <v>655</v>
      </c>
      <c r="BN163" t="s">
        <v>74</v>
      </c>
      <c r="BO163" t="s">
        <v>74</v>
      </c>
      <c r="BP163" t="s">
        <v>74</v>
      </c>
      <c r="BQ163" t="s">
        <v>74</v>
      </c>
      <c r="BR163" t="s">
        <v>3890</v>
      </c>
      <c r="BS163" t="s">
        <v>656</v>
      </c>
      <c r="BT163">
        <v>0</v>
      </c>
    </row>
    <row r="164" spans="1:72" x14ac:dyDescent="0.25">
      <c r="A164" t="s">
        <v>72</v>
      </c>
      <c r="B164" t="s">
        <v>458</v>
      </c>
      <c r="C164" t="s">
        <v>74</v>
      </c>
      <c r="D164" t="s">
        <v>74</v>
      </c>
      <c r="E164" t="s">
        <v>74</v>
      </c>
      <c r="F164" t="s">
        <v>459</v>
      </c>
      <c r="G164" t="s">
        <v>74</v>
      </c>
      <c r="H164" t="s">
        <v>74</v>
      </c>
      <c r="I164" t="s">
        <v>460</v>
      </c>
      <c r="J164" t="s">
        <v>461</v>
      </c>
      <c r="K164" t="s">
        <v>74</v>
      </c>
      <c r="L164" t="s">
        <v>74</v>
      </c>
      <c r="M164" t="s">
        <v>78</v>
      </c>
      <c r="N164" t="s">
        <v>79</v>
      </c>
      <c r="O164" t="s">
        <v>74</v>
      </c>
      <c r="P164" t="s">
        <v>74</v>
      </c>
      <c r="Q164" t="s">
        <v>74</v>
      </c>
      <c r="R164" t="s">
        <v>74</v>
      </c>
      <c r="S164" t="s">
        <v>74</v>
      </c>
      <c r="T164" t="s">
        <v>462</v>
      </c>
      <c r="U164" t="s">
        <v>463</v>
      </c>
      <c r="V164" t="s">
        <v>464</v>
      </c>
      <c r="W164" t="s">
        <v>465</v>
      </c>
      <c r="X164" t="s">
        <v>466</v>
      </c>
      <c r="Y164" t="s">
        <v>467</v>
      </c>
      <c r="Z164" t="s">
        <v>468</v>
      </c>
      <c r="AA164" t="s">
        <v>469</v>
      </c>
      <c r="AB164" t="s">
        <v>470</v>
      </c>
      <c r="AC164" t="s">
        <v>471</v>
      </c>
      <c r="AD164" t="s">
        <v>472</v>
      </c>
      <c r="AE164" t="s">
        <v>473</v>
      </c>
      <c r="AF164" t="s">
        <v>74</v>
      </c>
      <c r="AG164">
        <v>49</v>
      </c>
      <c r="AH164">
        <v>1</v>
      </c>
      <c r="AI164">
        <v>1</v>
      </c>
      <c r="AJ164">
        <v>1</v>
      </c>
      <c r="AK164">
        <v>3</v>
      </c>
      <c r="AL164" t="s">
        <v>225</v>
      </c>
      <c r="AM164" t="s">
        <v>226</v>
      </c>
      <c r="AN164" t="s">
        <v>474</v>
      </c>
      <c r="AO164" t="s">
        <v>74</v>
      </c>
      <c r="AP164" t="s">
        <v>475</v>
      </c>
      <c r="AQ164" t="s">
        <v>74</v>
      </c>
      <c r="AR164" t="s">
        <v>476</v>
      </c>
      <c r="AS164" t="s">
        <v>477</v>
      </c>
      <c r="AT164" t="s">
        <v>478</v>
      </c>
      <c r="AU164">
        <v>2023</v>
      </c>
      <c r="AV164">
        <v>15</v>
      </c>
      <c r="AW164">
        <v>19</v>
      </c>
      <c r="AX164" t="s">
        <v>74</v>
      </c>
      <c r="AY164" t="s">
        <v>74</v>
      </c>
      <c r="AZ164" t="s">
        <v>74</v>
      </c>
      <c r="BA164" t="s">
        <v>74</v>
      </c>
      <c r="BB164" t="s">
        <v>74</v>
      </c>
      <c r="BC164" t="s">
        <v>74</v>
      </c>
      <c r="BD164">
        <v>14445</v>
      </c>
      <c r="BE164" t="s">
        <v>479</v>
      </c>
      <c r="BF164">
        <v>0</v>
      </c>
      <c r="BG164" t="s">
        <v>74</v>
      </c>
      <c r="BH164" t="s">
        <v>74</v>
      </c>
      <c r="BI164">
        <v>24</v>
      </c>
      <c r="BJ164" t="s">
        <v>480</v>
      </c>
      <c r="BK164" t="s">
        <v>130</v>
      </c>
      <c r="BL164" t="s">
        <v>481</v>
      </c>
      <c r="BM164" t="s">
        <v>482</v>
      </c>
      <c r="BN164" t="s">
        <v>74</v>
      </c>
      <c r="BO164" t="s">
        <v>905</v>
      </c>
      <c r="BP164" t="s">
        <v>74</v>
      </c>
      <c r="BQ164" t="s">
        <v>74</v>
      </c>
      <c r="BR164" t="s">
        <v>3890</v>
      </c>
      <c r="BS164" t="s">
        <v>484</v>
      </c>
      <c r="BT164">
        <v>0</v>
      </c>
    </row>
    <row r="165" spans="1:72" x14ac:dyDescent="0.25">
      <c r="A165" t="s">
        <v>72</v>
      </c>
      <c r="B165" t="s">
        <v>1244</v>
      </c>
      <c r="C165" t="s">
        <v>74</v>
      </c>
      <c r="D165" t="s">
        <v>74</v>
      </c>
      <c r="E165" t="s">
        <v>74</v>
      </c>
      <c r="F165" t="s">
        <v>1245</v>
      </c>
      <c r="G165" t="s">
        <v>74</v>
      </c>
      <c r="H165" t="s">
        <v>74</v>
      </c>
      <c r="I165" t="s">
        <v>1246</v>
      </c>
      <c r="J165" t="s">
        <v>1247</v>
      </c>
      <c r="K165" t="s">
        <v>74</v>
      </c>
      <c r="L165" t="s">
        <v>74</v>
      </c>
      <c r="M165" t="s">
        <v>78</v>
      </c>
      <c r="N165" t="s">
        <v>3933</v>
      </c>
      <c r="O165" t="s">
        <v>74</v>
      </c>
      <c r="P165" t="s">
        <v>74</v>
      </c>
      <c r="Q165" t="s">
        <v>74</v>
      </c>
      <c r="R165" t="s">
        <v>74</v>
      </c>
      <c r="S165" t="s">
        <v>74</v>
      </c>
      <c r="T165" t="s">
        <v>74</v>
      </c>
      <c r="U165" t="s">
        <v>74</v>
      </c>
      <c r="V165" t="s">
        <v>74</v>
      </c>
      <c r="W165" t="s">
        <v>3934</v>
      </c>
      <c r="X165" t="s">
        <v>3935</v>
      </c>
      <c r="Y165" t="s">
        <v>3936</v>
      </c>
      <c r="Z165" t="s">
        <v>74</v>
      </c>
      <c r="AA165" t="s">
        <v>74</v>
      </c>
      <c r="AB165" t="s">
        <v>74</v>
      </c>
      <c r="AC165" t="s">
        <v>74</v>
      </c>
      <c r="AD165" t="s">
        <v>74</v>
      </c>
      <c r="AE165" t="s">
        <v>74</v>
      </c>
      <c r="AF165" t="s">
        <v>74</v>
      </c>
      <c r="AG165">
        <v>1</v>
      </c>
      <c r="AH165">
        <v>0</v>
      </c>
      <c r="AI165">
        <v>0</v>
      </c>
      <c r="AJ165">
        <v>1</v>
      </c>
      <c r="AK165">
        <v>4</v>
      </c>
      <c r="AL165" t="s">
        <v>3937</v>
      </c>
      <c r="AM165" t="s">
        <v>871</v>
      </c>
      <c r="AN165" t="s">
        <v>3938</v>
      </c>
      <c r="AO165" t="s">
        <v>1248</v>
      </c>
      <c r="AP165" t="s">
        <v>1249</v>
      </c>
      <c r="AQ165" t="s">
        <v>74</v>
      </c>
      <c r="AR165" t="s">
        <v>3939</v>
      </c>
      <c r="AS165" t="s">
        <v>3940</v>
      </c>
      <c r="AT165" t="s">
        <v>1250</v>
      </c>
      <c r="AU165">
        <v>2023</v>
      </c>
      <c r="AV165">
        <v>93</v>
      </c>
      <c r="AW165">
        <v>9</v>
      </c>
      <c r="AX165" t="s">
        <v>74</v>
      </c>
      <c r="AY165" t="s">
        <v>74</v>
      </c>
      <c r="AZ165" t="s">
        <v>74</v>
      </c>
      <c r="BA165" t="s">
        <v>74</v>
      </c>
      <c r="BB165">
        <v>1478</v>
      </c>
      <c r="BC165">
        <v>1478</v>
      </c>
      <c r="BD165" t="s">
        <v>74</v>
      </c>
      <c r="BE165" t="s">
        <v>1251</v>
      </c>
      <c r="BF165">
        <v>0</v>
      </c>
      <c r="BG165" t="s">
        <v>74</v>
      </c>
      <c r="BH165" t="s">
        <v>1252</v>
      </c>
      <c r="BI165">
        <v>1</v>
      </c>
      <c r="BJ165" t="s">
        <v>3941</v>
      </c>
      <c r="BK165" t="s">
        <v>101</v>
      </c>
      <c r="BL165" t="s">
        <v>3942</v>
      </c>
      <c r="BM165" t="s">
        <v>3943</v>
      </c>
      <c r="BN165" t="s">
        <v>74</v>
      </c>
      <c r="BO165" t="s">
        <v>2096</v>
      </c>
      <c r="BP165" t="s">
        <v>74</v>
      </c>
      <c r="BQ165" t="s">
        <v>74</v>
      </c>
      <c r="BR165" t="s">
        <v>3890</v>
      </c>
      <c r="BS165" t="s">
        <v>1253</v>
      </c>
      <c r="BT165">
        <v>0</v>
      </c>
    </row>
    <row r="166" spans="1:72" x14ac:dyDescent="0.25">
      <c r="A166" t="s">
        <v>72</v>
      </c>
      <c r="B166" t="s">
        <v>840</v>
      </c>
      <c r="C166" t="s">
        <v>74</v>
      </c>
      <c r="D166" t="s">
        <v>74</v>
      </c>
      <c r="E166" t="s">
        <v>74</v>
      </c>
      <c r="F166" t="s">
        <v>841</v>
      </c>
      <c r="G166" t="s">
        <v>74</v>
      </c>
      <c r="H166" t="s">
        <v>74</v>
      </c>
      <c r="I166" t="s">
        <v>842</v>
      </c>
      <c r="J166" t="s">
        <v>434</v>
      </c>
      <c r="K166" t="s">
        <v>74</v>
      </c>
      <c r="L166" t="s">
        <v>74</v>
      </c>
      <c r="M166" t="s">
        <v>78</v>
      </c>
      <c r="N166" t="s">
        <v>79</v>
      </c>
      <c r="O166" t="s">
        <v>74</v>
      </c>
      <c r="P166" t="s">
        <v>74</v>
      </c>
      <c r="Q166" t="s">
        <v>74</v>
      </c>
      <c r="R166" t="s">
        <v>74</v>
      </c>
      <c r="S166" t="s">
        <v>74</v>
      </c>
      <c r="T166" t="s">
        <v>843</v>
      </c>
      <c r="U166" t="s">
        <v>844</v>
      </c>
      <c r="V166" t="s">
        <v>845</v>
      </c>
      <c r="W166" t="s">
        <v>846</v>
      </c>
      <c r="X166" t="s">
        <v>847</v>
      </c>
      <c r="Y166" t="s">
        <v>848</v>
      </c>
      <c r="Z166" t="s">
        <v>849</v>
      </c>
      <c r="AA166" t="s">
        <v>74</v>
      </c>
      <c r="AB166" t="s">
        <v>74</v>
      </c>
      <c r="AC166" t="s">
        <v>74</v>
      </c>
      <c r="AD166" t="s">
        <v>74</v>
      </c>
      <c r="AE166" t="s">
        <v>74</v>
      </c>
      <c r="AF166" t="s">
        <v>74</v>
      </c>
      <c r="AG166">
        <v>50</v>
      </c>
      <c r="AH166">
        <v>52</v>
      </c>
      <c r="AI166">
        <v>52</v>
      </c>
      <c r="AJ166">
        <v>6</v>
      </c>
      <c r="AK166">
        <v>72</v>
      </c>
      <c r="AL166" t="s">
        <v>443</v>
      </c>
      <c r="AM166" t="s">
        <v>444</v>
      </c>
      <c r="AN166" t="s">
        <v>445</v>
      </c>
      <c r="AO166" t="s">
        <v>446</v>
      </c>
      <c r="AP166" t="s">
        <v>447</v>
      </c>
      <c r="AQ166" t="s">
        <v>74</v>
      </c>
      <c r="AR166" t="s">
        <v>448</v>
      </c>
      <c r="AS166" t="s">
        <v>449</v>
      </c>
      <c r="AT166" t="s">
        <v>850</v>
      </c>
      <c r="AU166">
        <v>2022</v>
      </c>
      <c r="AV166">
        <v>208</v>
      </c>
      <c r="AW166" t="s">
        <v>74</v>
      </c>
      <c r="AX166" t="s">
        <v>74</v>
      </c>
      <c r="AY166" t="s">
        <v>74</v>
      </c>
      <c r="AZ166" t="s">
        <v>74</v>
      </c>
      <c r="BA166" t="s">
        <v>74</v>
      </c>
      <c r="BB166" t="s">
        <v>74</v>
      </c>
      <c r="BC166" t="s">
        <v>74</v>
      </c>
      <c r="BD166">
        <v>118124</v>
      </c>
      <c r="BE166" t="s">
        <v>851</v>
      </c>
      <c r="BF166" t="str">
        <f>HYPERLINK("http://dx.doi.org/10.1016/j.eswa.2022.118124","http://dx.doi.org/10.1016/j.eswa.2022.118124")</f>
        <v>http://dx.doi.org/10.1016/j.eswa.2022.118124</v>
      </c>
      <c r="BG166" t="s">
        <v>74</v>
      </c>
      <c r="BH166" t="s">
        <v>852</v>
      </c>
      <c r="BI166">
        <v>13</v>
      </c>
      <c r="BJ166" t="s">
        <v>454</v>
      </c>
      <c r="BK166" t="s">
        <v>101</v>
      </c>
      <c r="BL166" t="s">
        <v>455</v>
      </c>
      <c r="BM166" t="s">
        <v>853</v>
      </c>
      <c r="BN166" t="s">
        <v>74</v>
      </c>
      <c r="BO166" t="s">
        <v>74</v>
      </c>
      <c r="BP166" t="s">
        <v>74</v>
      </c>
      <c r="BQ166" t="s">
        <v>74</v>
      </c>
      <c r="BR166" t="s">
        <v>105</v>
      </c>
      <c r="BS166" t="s">
        <v>854</v>
      </c>
      <c r="BT166" t="str">
        <f>HYPERLINK("https%3A%2F%2Fwww.webofscience.com%2Fwos%2Fwoscc%2Ffull-record%2FWOS:000835492600001","View Full Record in Web of Science")</f>
        <v>View Full Record in Web of Science</v>
      </c>
    </row>
    <row r="167" spans="1:72" x14ac:dyDescent="0.25">
      <c r="A167" s="4" t="s">
        <v>334</v>
      </c>
      <c r="B167" s="4" t="s">
        <v>4125</v>
      </c>
      <c r="C167" s="4" t="s">
        <v>74</v>
      </c>
      <c r="D167" s="4" t="s">
        <v>4126</v>
      </c>
      <c r="E167" s="4" t="s">
        <v>74</v>
      </c>
      <c r="F167" s="4" t="s">
        <v>4127</v>
      </c>
      <c r="G167" s="4" t="s">
        <v>74</v>
      </c>
      <c r="H167" s="4" t="s">
        <v>74</v>
      </c>
      <c r="I167" s="4" t="s">
        <v>4128</v>
      </c>
      <c r="J167" s="4" t="s">
        <v>4129</v>
      </c>
      <c r="K167" s="4" t="s">
        <v>74</v>
      </c>
      <c r="L167" s="4" t="s">
        <v>74</v>
      </c>
      <c r="M167" s="4" t="s">
        <v>78</v>
      </c>
      <c r="N167" s="4" t="s">
        <v>341</v>
      </c>
      <c r="O167" s="4" t="s">
        <v>4130</v>
      </c>
      <c r="P167" s="4" t="s">
        <v>4131</v>
      </c>
      <c r="Q167" s="4" t="s">
        <v>4132</v>
      </c>
      <c r="R167" s="4" t="s">
        <v>4133</v>
      </c>
      <c r="S167" s="4" t="s">
        <v>74</v>
      </c>
      <c r="T167" s="4" t="s">
        <v>4134</v>
      </c>
      <c r="U167" s="4" t="s">
        <v>1792</v>
      </c>
      <c r="V167" s="4" t="s">
        <v>4135</v>
      </c>
      <c r="W167" s="4" t="s">
        <v>4136</v>
      </c>
      <c r="X167" s="4" t="s">
        <v>1024</v>
      </c>
      <c r="Y167" s="4" t="s">
        <v>1025</v>
      </c>
      <c r="Z167" s="4" t="s">
        <v>4137</v>
      </c>
      <c r="AA167" s="4" t="s">
        <v>1027</v>
      </c>
      <c r="AB167" s="4" t="s">
        <v>74</v>
      </c>
      <c r="AC167" s="4" t="s">
        <v>74</v>
      </c>
      <c r="AD167" s="4" t="s">
        <v>74</v>
      </c>
      <c r="AE167" s="4" t="s">
        <v>74</v>
      </c>
      <c r="AF167" s="4" t="s">
        <v>74</v>
      </c>
      <c r="AG167" s="4">
        <v>27</v>
      </c>
      <c r="AH167" s="4">
        <v>2</v>
      </c>
      <c r="AI167" s="4">
        <v>2</v>
      </c>
      <c r="AJ167" s="4">
        <v>0</v>
      </c>
      <c r="AK167" s="4">
        <v>7</v>
      </c>
      <c r="AL167" s="4" t="s">
        <v>658</v>
      </c>
      <c r="AM167" s="4" t="s">
        <v>670</v>
      </c>
      <c r="AN167" s="4" t="s">
        <v>671</v>
      </c>
      <c r="AO167" s="4" t="s">
        <v>74</v>
      </c>
      <c r="AP167" s="4" t="s">
        <v>74</v>
      </c>
      <c r="AQ167" s="4" t="s">
        <v>4138</v>
      </c>
      <c r="AR167" s="4" t="s">
        <v>74</v>
      </c>
      <c r="AS167" s="4" t="s">
        <v>74</v>
      </c>
      <c r="AT167" s="4" t="s">
        <v>74</v>
      </c>
      <c r="AU167" s="4">
        <v>2022</v>
      </c>
      <c r="AV167" s="4" t="s">
        <v>74</v>
      </c>
      <c r="AW167" s="4" t="s">
        <v>74</v>
      </c>
      <c r="AX167" s="4" t="s">
        <v>74</v>
      </c>
      <c r="AY167" s="4" t="s">
        <v>74</v>
      </c>
      <c r="AZ167" s="4" t="s">
        <v>74</v>
      </c>
      <c r="BA167" s="4" t="s">
        <v>74</v>
      </c>
      <c r="BB167" s="4">
        <v>344</v>
      </c>
      <c r="BC167" s="4">
        <v>351</v>
      </c>
      <c r="BD167" s="4" t="s">
        <v>74</v>
      </c>
      <c r="BE167" s="4" t="s">
        <v>4139</v>
      </c>
      <c r="BF167" s="4">
        <v>0</v>
      </c>
      <c r="BG167" s="4" t="s">
        <v>74</v>
      </c>
      <c r="BH167" s="4" t="s">
        <v>74</v>
      </c>
      <c r="BI167" s="4">
        <v>8</v>
      </c>
      <c r="BJ167" s="4" t="s">
        <v>1009</v>
      </c>
      <c r="BK167" s="4" t="s">
        <v>359</v>
      </c>
      <c r="BL167" s="4" t="s">
        <v>250</v>
      </c>
      <c r="BM167" s="4" t="s">
        <v>4140</v>
      </c>
      <c r="BN167" s="4" t="s">
        <v>74</v>
      </c>
      <c r="BO167" s="4" t="s">
        <v>74</v>
      </c>
      <c r="BP167" s="4" t="s">
        <v>74</v>
      </c>
      <c r="BQ167" s="4" t="s">
        <v>74</v>
      </c>
      <c r="BR167" s="4" t="s">
        <v>3890</v>
      </c>
      <c r="BS167" s="4" t="s">
        <v>4141</v>
      </c>
      <c r="BT167" s="4">
        <v>0</v>
      </c>
    </row>
    <row r="168" spans="1:72" x14ac:dyDescent="0.25">
      <c r="A168" t="s">
        <v>334</v>
      </c>
      <c r="B168" t="s">
        <v>1012</v>
      </c>
      <c r="C168" t="s">
        <v>74</v>
      </c>
      <c r="D168" t="s">
        <v>74</v>
      </c>
      <c r="E168" t="s">
        <v>658</v>
      </c>
      <c r="F168" t="s">
        <v>1013</v>
      </c>
      <c r="G168" t="s">
        <v>74</v>
      </c>
      <c r="H168" t="s">
        <v>74</v>
      </c>
      <c r="I168" t="s">
        <v>1014</v>
      </c>
      <c r="J168" t="s">
        <v>1015</v>
      </c>
      <c r="K168" t="s">
        <v>1016</v>
      </c>
      <c r="L168" t="s">
        <v>74</v>
      </c>
      <c r="M168" t="s">
        <v>78</v>
      </c>
      <c r="N168" t="s">
        <v>341</v>
      </c>
      <c r="O168" t="s">
        <v>1017</v>
      </c>
      <c r="P168" t="s">
        <v>1018</v>
      </c>
      <c r="Q168" t="s">
        <v>1019</v>
      </c>
      <c r="R168" t="s">
        <v>1020</v>
      </c>
      <c r="S168" t="s">
        <v>74</v>
      </c>
      <c r="T168" t="s">
        <v>1021</v>
      </c>
      <c r="U168" t="s">
        <v>74</v>
      </c>
      <c r="V168" t="s">
        <v>1022</v>
      </c>
      <c r="W168" t="s">
        <v>1023</v>
      </c>
      <c r="X168" t="s">
        <v>1024</v>
      </c>
      <c r="Y168" t="s">
        <v>1025</v>
      </c>
      <c r="Z168" t="s">
        <v>1026</v>
      </c>
      <c r="AA168" t="s">
        <v>1027</v>
      </c>
      <c r="AB168" t="s">
        <v>74</v>
      </c>
      <c r="AC168" t="s">
        <v>1028</v>
      </c>
      <c r="AD168" t="s">
        <v>1029</v>
      </c>
      <c r="AE168" t="s">
        <v>1030</v>
      </c>
      <c r="AF168" t="s">
        <v>74</v>
      </c>
      <c r="AG168">
        <v>28</v>
      </c>
      <c r="AH168">
        <v>2</v>
      </c>
      <c r="AI168">
        <v>2</v>
      </c>
      <c r="AJ168">
        <v>1</v>
      </c>
      <c r="AK168">
        <v>3</v>
      </c>
      <c r="AL168" t="s">
        <v>658</v>
      </c>
      <c r="AM168" t="s">
        <v>670</v>
      </c>
      <c r="AN168" t="s">
        <v>671</v>
      </c>
      <c r="AO168" t="s">
        <v>1031</v>
      </c>
      <c r="AP168" t="s">
        <v>74</v>
      </c>
      <c r="AQ168" t="s">
        <v>1032</v>
      </c>
      <c r="AR168" t="s">
        <v>1033</v>
      </c>
      <c r="AS168" t="s">
        <v>74</v>
      </c>
      <c r="AT168" t="s">
        <v>74</v>
      </c>
      <c r="AU168">
        <v>2022</v>
      </c>
      <c r="AV168" t="s">
        <v>74</v>
      </c>
      <c r="AW168" t="s">
        <v>74</v>
      </c>
      <c r="AX168" t="s">
        <v>74</v>
      </c>
      <c r="AY168" t="s">
        <v>74</v>
      </c>
      <c r="AZ168" t="s">
        <v>74</v>
      </c>
      <c r="BA168" t="s">
        <v>74</v>
      </c>
      <c r="BB168" t="s">
        <v>74</v>
      </c>
      <c r="BC168" t="s">
        <v>74</v>
      </c>
      <c r="BD168" t="s">
        <v>74</v>
      </c>
      <c r="BE168" t="s">
        <v>1034</v>
      </c>
      <c r="BF168" t="str">
        <f>HYPERLINK("http://dx.doi.org/10.1109/FUZZ-IEEE55066.2022.9882812","http://dx.doi.org/10.1109/FUZZ-IEEE55066.2022.9882812")</f>
        <v>http://dx.doi.org/10.1109/FUZZ-IEEE55066.2022.9882812</v>
      </c>
      <c r="BG168" t="s">
        <v>74</v>
      </c>
      <c r="BH168" t="s">
        <v>74</v>
      </c>
      <c r="BI168">
        <v>8</v>
      </c>
      <c r="BJ168" t="s">
        <v>1035</v>
      </c>
      <c r="BK168" t="s">
        <v>359</v>
      </c>
      <c r="BL168" t="s">
        <v>815</v>
      </c>
      <c r="BM168" t="s">
        <v>1036</v>
      </c>
      <c r="BN168" t="s">
        <v>74</v>
      </c>
      <c r="BO168" t="s">
        <v>74</v>
      </c>
      <c r="BP168" t="s">
        <v>74</v>
      </c>
      <c r="BQ168" t="s">
        <v>74</v>
      </c>
      <c r="BR168" t="s">
        <v>105</v>
      </c>
      <c r="BS168" t="s">
        <v>1037</v>
      </c>
      <c r="BT168" t="str">
        <f>HYPERLINK("https%3A%2F%2Fwww.webofscience.com%2Fwos%2Fwoscc%2Ffull-record%2FWOS:000861288500126","View Full Record in Web of Science")</f>
        <v>View Full Record in Web of Science</v>
      </c>
    </row>
    <row r="169" spans="1:72" x14ac:dyDescent="0.25">
      <c r="A169" t="s">
        <v>72</v>
      </c>
      <c r="B169" t="s">
        <v>907</v>
      </c>
      <c r="C169" t="s">
        <v>74</v>
      </c>
      <c r="D169" t="s">
        <v>74</v>
      </c>
      <c r="E169" t="s">
        <v>74</v>
      </c>
      <c r="F169" t="s">
        <v>908</v>
      </c>
      <c r="G169" t="s">
        <v>74</v>
      </c>
      <c r="H169" t="s">
        <v>74</v>
      </c>
      <c r="I169" t="s">
        <v>909</v>
      </c>
      <c r="J169" t="s">
        <v>910</v>
      </c>
      <c r="K169" t="s">
        <v>74</v>
      </c>
      <c r="L169" t="s">
        <v>74</v>
      </c>
      <c r="M169" t="s">
        <v>78</v>
      </c>
      <c r="N169" t="s">
        <v>79</v>
      </c>
      <c r="O169" t="s">
        <v>74</v>
      </c>
      <c r="P169" t="s">
        <v>74</v>
      </c>
      <c r="Q169" t="s">
        <v>74</v>
      </c>
      <c r="R169" t="s">
        <v>74</v>
      </c>
      <c r="S169" t="s">
        <v>74</v>
      </c>
      <c r="T169" t="s">
        <v>911</v>
      </c>
      <c r="U169" t="s">
        <v>912</v>
      </c>
      <c r="V169" t="s">
        <v>913</v>
      </c>
      <c r="W169" t="s">
        <v>914</v>
      </c>
      <c r="X169" t="s">
        <v>915</v>
      </c>
      <c r="Y169" t="s">
        <v>916</v>
      </c>
      <c r="Z169" t="s">
        <v>917</v>
      </c>
      <c r="AA169" t="s">
        <v>918</v>
      </c>
      <c r="AB169" t="s">
        <v>919</v>
      </c>
      <c r="AC169" t="s">
        <v>74</v>
      </c>
      <c r="AD169" t="s">
        <v>74</v>
      </c>
      <c r="AE169" t="s">
        <v>74</v>
      </c>
      <c r="AF169" t="s">
        <v>74</v>
      </c>
      <c r="AG169">
        <v>62</v>
      </c>
      <c r="AH169">
        <v>2</v>
      </c>
      <c r="AI169">
        <v>2</v>
      </c>
      <c r="AJ169">
        <v>1</v>
      </c>
      <c r="AK169">
        <v>10</v>
      </c>
      <c r="AL169" t="s">
        <v>920</v>
      </c>
      <c r="AM169" t="s">
        <v>921</v>
      </c>
      <c r="AN169" t="s">
        <v>922</v>
      </c>
      <c r="AO169" t="s">
        <v>923</v>
      </c>
      <c r="AP169" t="s">
        <v>924</v>
      </c>
      <c r="AQ169" t="s">
        <v>74</v>
      </c>
      <c r="AR169" t="s">
        <v>925</v>
      </c>
      <c r="AS169" t="s">
        <v>926</v>
      </c>
      <c r="AT169" t="s">
        <v>927</v>
      </c>
      <c r="AU169">
        <v>2022</v>
      </c>
      <c r="AV169">
        <v>21</v>
      </c>
      <c r="AW169" t="s">
        <v>928</v>
      </c>
      <c r="AX169" t="s">
        <v>74</v>
      </c>
      <c r="AY169">
        <v>1</v>
      </c>
      <c r="AZ169" t="s">
        <v>74</v>
      </c>
      <c r="BA169" t="s">
        <v>74</v>
      </c>
      <c r="BB169" t="s">
        <v>74</v>
      </c>
      <c r="BC169" t="s">
        <v>74</v>
      </c>
      <c r="BD169">
        <v>2240010</v>
      </c>
      <c r="BE169" t="s">
        <v>929</v>
      </c>
      <c r="BF169" t="str">
        <f>HYPERLINK("http://dx.doi.org/10.1142/S021964922240010X","http://dx.doi.org/10.1142/S021964922240010X")</f>
        <v>http://dx.doi.org/10.1142/S021964922240010X</v>
      </c>
      <c r="BG169" t="s">
        <v>74</v>
      </c>
      <c r="BH169" t="s">
        <v>74</v>
      </c>
      <c r="BI169">
        <v>16</v>
      </c>
      <c r="BJ169" t="s">
        <v>930</v>
      </c>
      <c r="BK169" t="s">
        <v>154</v>
      </c>
      <c r="BL169" t="s">
        <v>930</v>
      </c>
      <c r="BM169" t="s">
        <v>931</v>
      </c>
      <c r="BN169" t="s">
        <v>74</v>
      </c>
      <c r="BO169" t="s">
        <v>74</v>
      </c>
      <c r="BP169" t="s">
        <v>74</v>
      </c>
      <c r="BQ169" t="s">
        <v>74</v>
      </c>
      <c r="BR169" t="s">
        <v>105</v>
      </c>
      <c r="BS169" t="s">
        <v>932</v>
      </c>
      <c r="BT169" t="str">
        <f>HYPERLINK("https%3A%2F%2Fwww.webofscience.com%2Fwos%2Fwoscc%2Ffull-record%2FWOS:000799045000003","View Full Record in Web of Science")</f>
        <v>View Full Record in Web of Science</v>
      </c>
    </row>
    <row r="170" spans="1:72" x14ac:dyDescent="0.25">
      <c r="A170" t="s">
        <v>72</v>
      </c>
      <c r="B170" t="s">
        <v>1235</v>
      </c>
      <c r="C170" t="s">
        <v>74</v>
      </c>
      <c r="D170" t="s">
        <v>74</v>
      </c>
      <c r="E170" t="s">
        <v>74</v>
      </c>
      <c r="F170" t="s">
        <v>1236</v>
      </c>
      <c r="G170" t="s">
        <v>74</v>
      </c>
      <c r="H170" t="s">
        <v>74</v>
      </c>
      <c r="I170" t="s">
        <v>1237</v>
      </c>
      <c r="J170" t="s">
        <v>434</v>
      </c>
      <c r="K170" t="s">
        <v>74</v>
      </c>
      <c r="L170" t="s">
        <v>74</v>
      </c>
      <c r="M170" t="s">
        <v>78</v>
      </c>
      <c r="N170" t="s">
        <v>79</v>
      </c>
      <c r="O170" t="s">
        <v>74</v>
      </c>
      <c r="P170" t="s">
        <v>74</v>
      </c>
      <c r="Q170" t="s">
        <v>74</v>
      </c>
      <c r="R170" t="s">
        <v>74</v>
      </c>
      <c r="S170" t="s">
        <v>74</v>
      </c>
      <c r="T170" t="s">
        <v>3922</v>
      </c>
      <c r="U170" t="s">
        <v>3923</v>
      </c>
      <c r="V170" t="s">
        <v>3924</v>
      </c>
      <c r="W170" t="s">
        <v>3925</v>
      </c>
      <c r="X170" t="s">
        <v>3926</v>
      </c>
      <c r="Y170" t="s">
        <v>3927</v>
      </c>
      <c r="Z170" t="s">
        <v>3928</v>
      </c>
      <c r="AA170" t="s">
        <v>1238</v>
      </c>
      <c r="AB170" t="s">
        <v>1239</v>
      </c>
      <c r="AC170" t="s">
        <v>3929</v>
      </c>
      <c r="AD170" t="s">
        <v>3930</v>
      </c>
      <c r="AE170" t="s">
        <v>3931</v>
      </c>
      <c r="AF170" t="s">
        <v>74</v>
      </c>
      <c r="AG170">
        <v>94</v>
      </c>
      <c r="AH170">
        <v>1</v>
      </c>
      <c r="AI170">
        <v>1</v>
      </c>
      <c r="AJ170">
        <v>0</v>
      </c>
      <c r="AK170">
        <v>4</v>
      </c>
      <c r="AL170" t="s">
        <v>443</v>
      </c>
      <c r="AM170" t="s">
        <v>444</v>
      </c>
      <c r="AN170" t="s">
        <v>445</v>
      </c>
      <c r="AO170" t="s">
        <v>446</v>
      </c>
      <c r="AP170" t="s">
        <v>447</v>
      </c>
      <c r="AQ170" t="s">
        <v>74</v>
      </c>
      <c r="AR170" t="s">
        <v>448</v>
      </c>
      <c r="AS170" t="s">
        <v>449</v>
      </c>
      <c r="AT170" t="s">
        <v>1240</v>
      </c>
      <c r="AU170">
        <v>2023</v>
      </c>
      <c r="AV170">
        <v>223</v>
      </c>
      <c r="AW170" t="s">
        <v>74</v>
      </c>
      <c r="AX170" t="s">
        <v>74</v>
      </c>
      <c r="AY170" t="s">
        <v>74</v>
      </c>
      <c r="AZ170" t="s">
        <v>74</v>
      </c>
      <c r="BA170" t="s">
        <v>74</v>
      </c>
      <c r="BB170" t="s">
        <v>74</v>
      </c>
      <c r="BC170" t="s">
        <v>74</v>
      </c>
      <c r="BD170">
        <v>119836</v>
      </c>
      <c r="BE170" t="s">
        <v>1241</v>
      </c>
      <c r="BF170">
        <v>0</v>
      </c>
      <c r="BG170" t="s">
        <v>74</v>
      </c>
      <c r="BH170" t="s">
        <v>1242</v>
      </c>
      <c r="BI170">
        <v>17</v>
      </c>
      <c r="BJ170" t="s">
        <v>454</v>
      </c>
      <c r="BK170" t="s">
        <v>101</v>
      </c>
      <c r="BL170" t="s">
        <v>455</v>
      </c>
      <c r="BM170" t="s">
        <v>3932</v>
      </c>
      <c r="BN170" t="s">
        <v>74</v>
      </c>
      <c r="BO170" t="s">
        <v>210</v>
      </c>
      <c r="BP170" t="s">
        <v>74</v>
      </c>
      <c r="BQ170" t="s">
        <v>74</v>
      </c>
      <c r="BR170" t="s">
        <v>3890</v>
      </c>
      <c r="BS170" t="s">
        <v>1243</v>
      </c>
      <c r="BT170">
        <v>0</v>
      </c>
    </row>
    <row r="171" spans="1:72" x14ac:dyDescent="0.25">
      <c r="A171" t="s">
        <v>72</v>
      </c>
      <c r="B171" t="s">
        <v>73</v>
      </c>
      <c r="C171" t="s">
        <v>74</v>
      </c>
      <c r="D171" t="s">
        <v>74</v>
      </c>
      <c r="E171" t="s">
        <v>74</v>
      </c>
      <c r="F171" t="s">
        <v>75</v>
      </c>
      <c r="G171" t="s">
        <v>74</v>
      </c>
      <c r="H171" t="s">
        <v>74</v>
      </c>
      <c r="I171" t="s">
        <v>76</v>
      </c>
      <c r="J171" t="s">
        <v>77</v>
      </c>
      <c r="K171" t="s">
        <v>74</v>
      </c>
      <c r="L171" t="s">
        <v>74</v>
      </c>
      <c r="M171" t="s">
        <v>78</v>
      </c>
      <c r="N171" t="s">
        <v>79</v>
      </c>
      <c r="O171" t="s">
        <v>74</v>
      </c>
      <c r="P171" t="s">
        <v>74</v>
      </c>
      <c r="Q171" t="s">
        <v>74</v>
      </c>
      <c r="R171" t="s">
        <v>74</v>
      </c>
      <c r="S171" t="s">
        <v>74</v>
      </c>
      <c r="T171" t="s">
        <v>80</v>
      </c>
      <c r="U171" t="s">
        <v>81</v>
      </c>
      <c r="V171" t="s">
        <v>82</v>
      </c>
      <c r="W171" t="s">
        <v>83</v>
      </c>
      <c r="X171" t="s">
        <v>84</v>
      </c>
      <c r="Y171" t="s">
        <v>85</v>
      </c>
      <c r="Z171" t="s">
        <v>86</v>
      </c>
      <c r="AA171" t="s">
        <v>87</v>
      </c>
      <c r="AB171" t="s">
        <v>88</v>
      </c>
      <c r="AC171" t="s">
        <v>89</v>
      </c>
      <c r="AD171" t="s">
        <v>90</v>
      </c>
      <c r="AE171" t="s">
        <v>91</v>
      </c>
      <c r="AF171" t="s">
        <v>74</v>
      </c>
      <c r="AG171">
        <v>36</v>
      </c>
      <c r="AH171">
        <v>0</v>
      </c>
      <c r="AI171">
        <v>0</v>
      </c>
      <c r="AJ171">
        <v>1</v>
      </c>
      <c r="AK171">
        <v>2</v>
      </c>
      <c r="AL171" t="s">
        <v>92</v>
      </c>
      <c r="AM171" t="s">
        <v>93</v>
      </c>
      <c r="AN171" t="s">
        <v>94</v>
      </c>
      <c r="AO171" t="s">
        <v>95</v>
      </c>
      <c r="AP171" t="s">
        <v>96</v>
      </c>
      <c r="AQ171" t="s">
        <v>74</v>
      </c>
      <c r="AR171" t="s">
        <v>77</v>
      </c>
      <c r="AS171" t="s">
        <v>97</v>
      </c>
      <c r="AT171" t="s">
        <v>98</v>
      </c>
      <c r="AU171">
        <v>2024</v>
      </c>
      <c r="AV171">
        <v>2024</v>
      </c>
      <c r="AW171" t="s">
        <v>74</v>
      </c>
      <c r="AX171" t="s">
        <v>74</v>
      </c>
      <c r="AY171" t="s">
        <v>74</v>
      </c>
      <c r="AZ171" t="s">
        <v>74</v>
      </c>
      <c r="BA171" t="s">
        <v>74</v>
      </c>
      <c r="BB171" t="s">
        <v>74</v>
      </c>
      <c r="BC171" t="s">
        <v>74</v>
      </c>
      <c r="BD171">
        <v>5036389</v>
      </c>
      <c r="BE171" t="s">
        <v>99</v>
      </c>
      <c r="BF171" t="str">
        <f>HYPERLINK("http://dx.doi.org/10.1155/2024/5036389","http://dx.doi.org/10.1155/2024/5036389")</f>
        <v>http://dx.doi.org/10.1155/2024/5036389</v>
      </c>
      <c r="BG171" t="s">
        <v>74</v>
      </c>
      <c r="BH171" t="s">
        <v>74</v>
      </c>
      <c r="BI171">
        <v>16</v>
      </c>
      <c r="BJ171" t="s">
        <v>100</v>
      </c>
      <c r="BK171" t="s">
        <v>101</v>
      </c>
      <c r="BL171" t="s">
        <v>102</v>
      </c>
      <c r="BM171" t="s">
        <v>103</v>
      </c>
      <c r="BN171" t="s">
        <v>74</v>
      </c>
      <c r="BO171" t="s">
        <v>104</v>
      </c>
      <c r="BP171" t="s">
        <v>74</v>
      </c>
      <c r="BQ171" t="s">
        <v>74</v>
      </c>
      <c r="BR171" t="s">
        <v>105</v>
      </c>
      <c r="BS171" t="s">
        <v>106</v>
      </c>
      <c r="BT171" t="str">
        <f>HYPERLINK("https%3A%2F%2Fwww.webofscience.com%2Fwos%2Fwoscc%2Ffull-record%2FWOS:001346564200001","View Full Record in Web of Science")</f>
        <v>View Full Record in Web of Science</v>
      </c>
    </row>
    <row r="172" spans="1:72" x14ac:dyDescent="0.25">
      <c r="A172" t="s">
        <v>72</v>
      </c>
      <c r="B172" t="s">
        <v>1260</v>
      </c>
      <c r="C172" t="s">
        <v>74</v>
      </c>
      <c r="D172" t="s">
        <v>74</v>
      </c>
      <c r="E172" t="s">
        <v>74</v>
      </c>
      <c r="F172" t="s">
        <v>1261</v>
      </c>
      <c r="G172" t="s">
        <v>74</v>
      </c>
      <c r="H172" t="s">
        <v>74</v>
      </c>
      <c r="I172" t="s">
        <v>1262</v>
      </c>
      <c r="J172" t="s">
        <v>1263</v>
      </c>
      <c r="K172" t="s">
        <v>74</v>
      </c>
      <c r="L172" t="s">
        <v>74</v>
      </c>
      <c r="M172" t="s">
        <v>78</v>
      </c>
      <c r="N172" t="s">
        <v>79</v>
      </c>
      <c r="O172" t="s">
        <v>74</v>
      </c>
      <c r="P172" t="s">
        <v>74</v>
      </c>
      <c r="Q172" t="s">
        <v>74</v>
      </c>
      <c r="R172" t="s">
        <v>74</v>
      </c>
      <c r="S172" t="s">
        <v>74</v>
      </c>
      <c r="T172" t="s">
        <v>3952</v>
      </c>
      <c r="U172" t="s">
        <v>3953</v>
      </c>
      <c r="V172" t="s">
        <v>3954</v>
      </c>
      <c r="W172" t="s">
        <v>3955</v>
      </c>
      <c r="X172" t="s">
        <v>3956</v>
      </c>
      <c r="Y172" t="s">
        <v>3957</v>
      </c>
      <c r="Z172" t="s">
        <v>3958</v>
      </c>
      <c r="AA172" t="s">
        <v>74</v>
      </c>
      <c r="AB172" t="s">
        <v>74</v>
      </c>
      <c r="AC172" t="s">
        <v>3959</v>
      </c>
      <c r="AD172" t="s">
        <v>3960</v>
      </c>
      <c r="AE172" t="s">
        <v>3961</v>
      </c>
      <c r="AF172" t="s">
        <v>74</v>
      </c>
      <c r="AG172">
        <v>38</v>
      </c>
      <c r="AH172">
        <v>5</v>
      </c>
      <c r="AI172">
        <v>5</v>
      </c>
      <c r="AJ172">
        <v>1</v>
      </c>
      <c r="AK172">
        <v>8</v>
      </c>
      <c r="AL172" t="s">
        <v>3962</v>
      </c>
      <c r="AM172" t="s">
        <v>3963</v>
      </c>
      <c r="AN172" t="s">
        <v>3964</v>
      </c>
      <c r="AO172" t="s">
        <v>1264</v>
      </c>
      <c r="AP172" t="s">
        <v>74</v>
      </c>
      <c r="AQ172" t="s">
        <v>74</v>
      </c>
      <c r="AR172" t="s">
        <v>3965</v>
      </c>
      <c r="AS172" t="s">
        <v>3966</v>
      </c>
      <c r="AT172" t="s">
        <v>877</v>
      </c>
      <c r="AU172">
        <v>2022</v>
      </c>
      <c r="AV172">
        <v>10</v>
      </c>
      <c r="AW172">
        <v>1</v>
      </c>
      <c r="AX172" t="s">
        <v>74</v>
      </c>
      <c r="AY172" t="s">
        <v>74</v>
      </c>
      <c r="AZ172" t="s">
        <v>74</v>
      </c>
      <c r="BA172" t="s">
        <v>74</v>
      </c>
      <c r="BB172" t="s">
        <v>74</v>
      </c>
      <c r="BC172" t="s">
        <v>74</v>
      </c>
      <c r="BD172">
        <v>2019361</v>
      </c>
      <c r="BE172" t="s">
        <v>1265</v>
      </c>
      <c r="BF172">
        <v>0</v>
      </c>
      <c r="BG172" t="s">
        <v>74</v>
      </c>
      <c r="BH172" t="s">
        <v>74</v>
      </c>
      <c r="BI172">
        <v>16</v>
      </c>
      <c r="BJ172" t="s">
        <v>153</v>
      </c>
      <c r="BK172" t="s">
        <v>154</v>
      </c>
      <c r="BL172" t="s">
        <v>155</v>
      </c>
      <c r="BM172" t="s">
        <v>3967</v>
      </c>
      <c r="BN172" t="s">
        <v>74</v>
      </c>
      <c r="BO172" t="s">
        <v>104</v>
      </c>
      <c r="BP172" t="s">
        <v>74</v>
      </c>
      <c r="BQ172" t="s">
        <v>74</v>
      </c>
      <c r="BR172" t="s">
        <v>3890</v>
      </c>
      <c r="BS172" t="s">
        <v>1266</v>
      </c>
      <c r="BT172">
        <v>0</v>
      </c>
    </row>
    <row r="173" spans="1:72" x14ac:dyDescent="0.25">
      <c r="A173" t="s">
        <v>72</v>
      </c>
      <c r="B173" t="s">
        <v>933</v>
      </c>
      <c r="C173" t="s">
        <v>74</v>
      </c>
      <c r="D173" t="s">
        <v>74</v>
      </c>
      <c r="E173" t="s">
        <v>74</v>
      </c>
      <c r="F173" t="s">
        <v>934</v>
      </c>
      <c r="G173" t="s">
        <v>74</v>
      </c>
      <c r="H173" t="s">
        <v>74</v>
      </c>
      <c r="I173" t="s">
        <v>935</v>
      </c>
      <c r="J173" t="s">
        <v>936</v>
      </c>
      <c r="K173" t="s">
        <v>74</v>
      </c>
      <c r="L173" t="s">
        <v>74</v>
      </c>
      <c r="M173" t="s">
        <v>78</v>
      </c>
      <c r="N173" t="s">
        <v>79</v>
      </c>
      <c r="O173" t="s">
        <v>74</v>
      </c>
      <c r="P173" t="s">
        <v>74</v>
      </c>
      <c r="Q173" t="s">
        <v>74</v>
      </c>
      <c r="R173" t="s">
        <v>74</v>
      </c>
      <c r="S173" t="s">
        <v>74</v>
      </c>
      <c r="T173" t="s">
        <v>937</v>
      </c>
      <c r="U173" t="s">
        <v>938</v>
      </c>
      <c r="V173" t="s">
        <v>939</v>
      </c>
      <c r="W173" t="s">
        <v>940</v>
      </c>
      <c r="X173" t="s">
        <v>941</v>
      </c>
      <c r="Y173" t="s">
        <v>942</v>
      </c>
      <c r="Z173" t="s">
        <v>943</v>
      </c>
      <c r="AA173" t="s">
        <v>944</v>
      </c>
      <c r="AB173" t="s">
        <v>945</v>
      </c>
      <c r="AC173" t="s">
        <v>74</v>
      </c>
      <c r="AD173" t="s">
        <v>74</v>
      </c>
      <c r="AE173" t="s">
        <v>74</v>
      </c>
      <c r="AF173" t="s">
        <v>74</v>
      </c>
      <c r="AG173">
        <v>26</v>
      </c>
      <c r="AH173">
        <v>3</v>
      </c>
      <c r="AI173">
        <v>3</v>
      </c>
      <c r="AJ173">
        <v>1</v>
      </c>
      <c r="AK173">
        <v>10</v>
      </c>
      <c r="AL173" t="s">
        <v>225</v>
      </c>
      <c r="AM173" t="s">
        <v>226</v>
      </c>
      <c r="AN173" t="s">
        <v>227</v>
      </c>
      <c r="AO173" t="s">
        <v>74</v>
      </c>
      <c r="AP173" t="s">
        <v>946</v>
      </c>
      <c r="AQ173" t="s">
        <v>74</v>
      </c>
      <c r="AR173" t="s">
        <v>936</v>
      </c>
      <c r="AS173" t="s">
        <v>947</v>
      </c>
      <c r="AT173" t="s">
        <v>948</v>
      </c>
      <c r="AU173">
        <v>2022</v>
      </c>
      <c r="AV173">
        <v>10</v>
      </c>
      <c r="AW173">
        <v>4</v>
      </c>
      <c r="AX173" t="s">
        <v>74</v>
      </c>
      <c r="AY173" t="s">
        <v>74</v>
      </c>
      <c r="AZ173" t="s">
        <v>74</v>
      </c>
      <c r="BA173" t="s">
        <v>74</v>
      </c>
      <c r="BB173" t="s">
        <v>74</v>
      </c>
      <c r="BC173" t="s">
        <v>74</v>
      </c>
      <c r="BD173">
        <v>69</v>
      </c>
      <c r="BE173" t="s">
        <v>949</v>
      </c>
      <c r="BF173" t="str">
        <f>HYPERLINK("http://dx.doi.org/10.3390/risks10040069","http://dx.doi.org/10.3390/risks10040069")</f>
        <v>http://dx.doi.org/10.3390/risks10040069</v>
      </c>
      <c r="BG173" t="s">
        <v>74</v>
      </c>
      <c r="BH173" t="s">
        <v>74</v>
      </c>
      <c r="BI173">
        <v>15</v>
      </c>
      <c r="BJ173" t="s">
        <v>179</v>
      </c>
      <c r="BK173" t="s">
        <v>154</v>
      </c>
      <c r="BL173" t="s">
        <v>155</v>
      </c>
      <c r="BM173" t="s">
        <v>950</v>
      </c>
      <c r="BN173" t="s">
        <v>74</v>
      </c>
      <c r="BO173" t="s">
        <v>104</v>
      </c>
      <c r="BP173" t="s">
        <v>74</v>
      </c>
      <c r="BQ173" t="s">
        <v>74</v>
      </c>
      <c r="BR173" t="s">
        <v>105</v>
      </c>
      <c r="BS173" t="s">
        <v>951</v>
      </c>
      <c r="BT173" t="str">
        <f>HYPERLINK("https%3A%2F%2Fwww.webofscience.com%2Fwos%2Fwoscc%2Ffull-record%2FWOS:000785289400001","View Full Record in Web of Science")</f>
        <v>View Full Record in Web of Science</v>
      </c>
    </row>
    <row r="174" spans="1:72" x14ac:dyDescent="0.25">
      <c r="A174" t="s">
        <v>72</v>
      </c>
      <c r="B174" t="s">
        <v>107</v>
      </c>
      <c r="C174" t="s">
        <v>74</v>
      </c>
      <c r="D174" t="s">
        <v>74</v>
      </c>
      <c r="E174" t="s">
        <v>74</v>
      </c>
      <c r="F174" t="s">
        <v>108</v>
      </c>
      <c r="G174" t="s">
        <v>74</v>
      </c>
      <c r="H174" t="s">
        <v>74</v>
      </c>
      <c r="I174" t="s">
        <v>109</v>
      </c>
      <c r="J174" t="s">
        <v>110</v>
      </c>
      <c r="K174" t="s">
        <v>74</v>
      </c>
      <c r="L174" t="s">
        <v>74</v>
      </c>
      <c r="M174" t="s">
        <v>78</v>
      </c>
      <c r="N174" t="s">
        <v>79</v>
      </c>
      <c r="O174" t="s">
        <v>74</v>
      </c>
      <c r="P174" t="s">
        <v>74</v>
      </c>
      <c r="Q174" t="s">
        <v>74</v>
      </c>
      <c r="R174" t="s">
        <v>74</v>
      </c>
      <c r="S174" t="s">
        <v>74</v>
      </c>
      <c r="T174" t="s">
        <v>111</v>
      </c>
      <c r="U174" t="s">
        <v>112</v>
      </c>
      <c r="V174" t="s">
        <v>113</v>
      </c>
      <c r="W174" t="s">
        <v>114</v>
      </c>
      <c r="X174" t="s">
        <v>115</v>
      </c>
      <c r="Y174" t="s">
        <v>116</v>
      </c>
      <c r="Z174" t="s">
        <v>117</v>
      </c>
      <c r="AA174" t="s">
        <v>74</v>
      </c>
      <c r="AB174" t="s">
        <v>118</v>
      </c>
      <c r="AC174" t="s">
        <v>74</v>
      </c>
      <c r="AD174" t="s">
        <v>74</v>
      </c>
      <c r="AE174" t="s">
        <v>74</v>
      </c>
      <c r="AF174" t="s">
        <v>74</v>
      </c>
      <c r="AG174">
        <v>57</v>
      </c>
      <c r="AH174">
        <v>5</v>
      </c>
      <c r="AI174">
        <v>5</v>
      </c>
      <c r="AJ174">
        <v>13</v>
      </c>
      <c r="AK174">
        <v>25</v>
      </c>
      <c r="AL174" t="s">
        <v>119</v>
      </c>
      <c r="AM174" t="s">
        <v>120</v>
      </c>
      <c r="AN174" t="s">
        <v>121</v>
      </c>
      <c r="AO174" t="s">
        <v>122</v>
      </c>
      <c r="AP174" t="s">
        <v>123</v>
      </c>
      <c r="AQ174" t="s">
        <v>74</v>
      </c>
      <c r="AR174" t="s">
        <v>124</v>
      </c>
      <c r="AS174" t="s">
        <v>125</v>
      </c>
      <c r="AT174" t="s">
        <v>126</v>
      </c>
      <c r="AU174">
        <v>2025</v>
      </c>
      <c r="AV174">
        <v>65</v>
      </c>
      <c r="AW174">
        <v>6</v>
      </c>
      <c r="AX174" t="s">
        <v>74</v>
      </c>
      <c r="AY174" t="s">
        <v>74</v>
      </c>
      <c r="AZ174" t="s">
        <v>74</v>
      </c>
      <c r="BA174" t="s">
        <v>74</v>
      </c>
      <c r="BB174">
        <v>3807</v>
      </c>
      <c r="BC174">
        <v>3840</v>
      </c>
      <c r="BD174" t="s">
        <v>74</v>
      </c>
      <c r="BE174" t="s">
        <v>127</v>
      </c>
      <c r="BF174" t="str">
        <f>HYPERLINK("http://dx.doi.org/10.1007/s10614-024-10669-3","http://dx.doi.org/10.1007/s10614-024-10669-3")</f>
        <v>http://dx.doi.org/10.1007/s10614-024-10669-3</v>
      </c>
      <c r="BG174" t="s">
        <v>74</v>
      </c>
      <c r="BH174" t="s">
        <v>128</v>
      </c>
      <c r="BI174">
        <v>34</v>
      </c>
      <c r="BJ174" t="s">
        <v>129</v>
      </c>
      <c r="BK174" t="s">
        <v>130</v>
      </c>
      <c r="BL174" t="s">
        <v>131</v>
      </c>
      <c r="BM174" t="s">
        <v>132</v>
      </c>
      <c r="BN174" t="s">
        <v>74</v>
      </c>
      <c r="BO174" t="s">
        <v>74</v>
      </c>
      <c r="BP174" t="s">
        <v>74</v>
      </c>
      <c r="BQ174" t="s">
        <v>74</v>
      </c>
      <c r="BR174" t="s">
        <v>105</v>
      </c>
      <c r="BS174" t="s">
        <v>133</v>
      </c>
      <c r="BT174" t="str">
        <f>HYPERLINK("https%3A%2F%2Fwww.webofscience.com%2Fwos%2Fwoscc%2Ffull-record%2FWOS:001283874700001","View Full Record in Web of Science")</f>
        <v>View Full Record in Web of Science</v>
      </c>
    </row>
    <row r="175" spans="1:72" x14ac:dyDescent="0.25">
      <c r="A175" t="s">
        <v>334</v>
      </c>
      <c r="B175" t="s">
        <v>1038</v>
      </c>
      <c r="C175" t="s">
        <v>74</v>
      </c>
      <c r="D175" t="s">
        <v>74</v>
      </c>
      <c r="E175" t="s">
        <v>658</v>
      </c>
      <c r="F175" t="s">
        <v>1039</v>
      </c>
      <c r="G175" t="s">
        <v>74</v>
      </c>
      <c r="H175" t="s">
        <v>74</v>
      </c>
      <c r="I175" t="s">
        <v>1040</v>
      </c>
      <c r="J175" t="s">
        <v>1041</v>
      </c>
      <c r="K175" t="s">
        <v>1042</v>
      </c>
      <c r="L175" t="s">
        <v>74</v>
      </c>
      <c r="M175" t="s">
        <v>78</v>
      </c>
      <c r="N175" t="s">
        <v>341</v>
      </c>
      <c r="O175" t="s">
        <v>1043</v>
      </c>
      <c r="P175" t="s">
        <v>1044</v>
      </c>
      <c r="Q175" t="s">
        <v>1045</v>
      </c>
      <c r="R175" t="s">
        <v>1046</v>
      </c>
      <c r="S175" t="s">
        <v>74</v>
      </c>
      <c r="T175" t="s">
        <v>1047</v>
      </c>
      <c r="U175" t="s">
        <v>74</v>
      </c>
      <c r="V175" t="s">
        <v>1048</v>
      </c>
      <c r="W175" t="s">
        <v>1049</v>
      </c>
      <c r="X175" t="s">
        <v>1050</v>
      </c>
      <c r="Y175" t="s">
        <v>1051</v>
      </c>
      <c r="Z175" t="s">
        <v>74</v>
      </c>
      <c r="AA175" t="s">
        <v>1052</v>
      </c>
      <c r="AB175" t="s">
        <v>1053</v>
      </c>
      <c r="AC175" t="s">
        <v>74</v>
      </c>
      <c r="AD175" t="s">
        <v>74</v>
      </c>
      <c r="AE175" t="s">
        <v>74</v>
      </c>
      <c r="AF175" t="s">
        <v>74</v>
      </c>
      <c r="AG175">
        <v>21</v>
      </c>
      <c r="AH175">
        <v>3</v>
      </c>
      <c r="AI175">
        <v>6</v>
      </c>
      <c r="AJ175">
        <v>2</v>
      </c>
      <c r="AK175">
        <v>5</v>
      </c>
      <c r="AL175" t="s">
        <v>658</v>
      </c>
      <c r="AM175" t="s">
        <v>670</v>
      </c>
      <c r="AN175" t="s">
        <v>671</v>
      </c>
      <c r="AO175" t="s">
        <v>1054</v>
      </c>
      <c r="AP175" t="s">
        <v>1055</v>
      </c>
      <c r="AQ175" t="s">
        <v>1056</v>
      </c>
      <c r="AR175" t="s">
        <v>1057</v>
      </c>
      <c r="AS175" t="s">
        <v>74</v>
      </c>
      <c r="AT175" t="s">
        <v>74</v>
      </c>
      <c r="AU175">
        <v>2022</v>
      </c>
      <c r="AV175" t="s">
        <v>74</v>
      </c>
      <c r="AW175" t="s">
        <v>74</v>
      </c>
      <c r="AX175" t="s">
        <v>74</v>
      </c>
      <c r="AY175" t="s">
        <v>74</v>
      </c>
      <c r="AZ175" t="s">
        <v>74</v>
      </c>
      <c r="BA175" t="s">
        <v>74</v>
      </c>
      <c r="BB175">
        <v>6</v>
      </c>
      <c r="BC175">
        <v>10</v>
      </c>
      <c r="BD175" t="s">
        <v>74</v>
      </c>
      <c r="BE175" t="s">
        <v>1058</v>
      </c>
      <c r="BF175" t="str">
        <f>HYPERLINK("http://dx.doi.org/10.1109/ISCMI56532.2022.10068485","http://dx.doi.org/10.1109/ISCMI56532.2022.10068485")</f>
        <v>http://dx.doi.org/10.1109/ISCMI56532.2022.10068485</v>
      </c>
      <c r="BG175" t="s">
        <v>74</v>
      </c>
      <c r="BH175" t="s">
        <v>74</v>
      </c>
      <c r="BI175">
        <v>5</v>
      </c>
      <c r="BJ175" t="s">
        <v>1009</v>
      </c>
      <c r="BK175" t="s">
        <v>359</v>
      </c>
      <c r="BL175" t="s">
        <v>250</v>
      </c>
      <c r="BM175" t="s">
        <v>1059</v>
      </c>
      <c r="BN175" t="s">
        <v>74</v>
      </c>
      <c r="BO175" t="s">
        <v>74</v>
      </c>
      <c r="BP175" t="s">
        <v>74</v>
      </c>
      <c r="BQ175" t="s">
        <v>74</v>
      </c>
      <c r="BR175" t="s">
        <v>105</v>
      </c>
      <c r="BS175" t="s">
        <v>1060</v>
      </c>
      <c r="BT175" t="str">
        <f>HYPERLINK("https%3A%2F%2Fwww.webofscience.com%2Fwos%2Fwoscc%2Ffull-record%2FWOS:000985064000002","View Full Record in Web of Science")</f>
        <v>View Full Record in Web of Science</v>
      </c>
    </row>
    <row r="176" spans="1:72" x14ac:dyDescent="0.25">
      <c r="A176" t="s">
        <v>72</v>
      </c>
      <c r="B176" t="s">
        <v>410</v>
      </c>
      <c r="C176" t="s">
        <v>74</v>
      </c>
      <c r="D176" t="s">
        <v>74</v>
      </c>
      <c r="E176" t="s">
        <v>74</v>
      </c>
      <c r="F176" t="s">
        <v>411</v>
      </c>
      <c r="G176" t="s">
        <v>74</v>
      </c>
      <c r="H176" t="s">
        <v>74</v>
      </c>
      <c r="I176" t="s">
        <v>412</v>
      </c>
      <c r="J176" t="s">
        <v>413</v>
      </c>
      <c r="K176" t="s">
        <v>74</v>
      </c>
      <c r="L176" t="s">
        <v>74</v>
      </c>
      <c r="M176" t="s">
        <v>78</v>
      </c>
      <c r="N176" t="s">
        <v>79</v>
      </c>
      <c r="O176" t="s">
        <v>74</v>
      </c>
      <c r="P176" t="s">
        <v>74</v>
      </c>
      <c r="Q176" t="s">
        <v>74</v>
      </c>
      <c r="R176" t="s">
        <v>74</v>
      </c>
      <c r="S176" t="s">
        <v>74</v>
      </c>
      <c r="T176" t="s">
        <v>414</v>
      </c>
      <c r="U176" t="s">
        <v>74</v>
      </c>
      <c r="V176" t="s">
        <v>415</v>
      </c>
      <c r="W176" t="s">
        <v>416</v>
      </c>
      <c r="X176" t="s">
        <v>417</v>
      </c>
      <c r="Y176" t="s">
        <v>418</v>
      </c>
      <c r="Z176" t="s">
        <v>419</v>
      </c>
      <c r="AA176" t="s">
        <v>420</v>
      </c>
      <c r="AB176" t="s">
        <v>421</v>
      </c>
      <c r="AC176" t="s">
        <v>422</v>
      </c>
      <c r="AD176" t="s">
        <v>422</v>
      </c>
      <c r="AE176" t="s">
        <v>423</v>
      </c>
      <c r="AF176" t="s">
        <v>74</v>
      </c>
      <c r="AG176">
        <v>40</v>
      </c>
      <c r="AH176">
        <v>3</v>
      </c>
      <c r="AI176">
        <v>3</v>
      </c>
      <c r="AJ176">
        <v>2</v>
      </c>
      <c r="AK176">
        <v>6</v>
      </c>
      <c r="AL176" t="s">
        <v>119</v>
      </c>
      <c r="AM176" t="s">
        <v>120</v>
      </c>
      <c r="AN176" t="s">
        <v>121</v>
      </c>
      <c r="AO176" t="s">
        <v>424</v>
      </c>
      <c r="AP176" t="s">
        <v>425</v>
      </c>
      <c r="AQ176" t="s">
        <v>74</v>
      </c>
      <c r="AR176" t="s">
        <v>426</v>
      </c>
      <c r="AS176" t="s">
        <v>427</v>
      </c>
      <c r="AT176" t="s">
        <v>149</v>
      </c>
      <c r="AU176">
        <v>2023</v>
      </c>
      <c r="AV176">
        <v>53</v>
      </c>
      <c r="AW176">
        <v>23</v>
      </c>
      <c r="AX176" t="s">
        <v>74</v>
      </c>
      <c r="AY176" t="s">
        <v>74</v>
      </c>
      <c r="AZ176" t="s">
        <v>74</v>
      </c>
      <c r="BA176" t="s">
        <v>74</v>
      </c>
      <c r="BB176">
        <v>28186</v>
      </c>
      <c r="BC176">
        <v>28206</v>
      </c>
      <c r="BD176" t="s">
        <v>74</v>
      </c>
      <c r="BE176" t="s">
        <v>428</v>
      </c>
      <c r="BF176" t="str">
        <f>HYPERLINK("http://dx.doi.org/10.1007/s10489-023-04959-w","http://dx.doi.org/10.1007/s10489-023-04959-w")</f>
        <v>http://dx.doi.org/10.1007/s10489-023-04959-w</v>
      </c>
      <c r="BG176" t="s">
        <v>74</v>
      </c>
      <c r="BH176" t="s">
        <v>74</v>
      </c>
      <c r="BI176">
        <v>21</v>
      </c>
      <c r="BJ176" t="s">
        <v>406</v>
      </c>
      <c r="BK176" t="s">
        <v>101</v>
      </c>
      <c r="BL176" t="s">
        <v>250</v>
      </c>
      <c r="BM176" t="s">
        <v>429</v>
      </c>
      <c r="BN176" t="s">
        <v>74</v>
      </c>
      <c r="BO176" t="s">
        <v>74</v>
      </c>
      <c r="BP176" t="s">
        <v>74</v>
      </c>
      <c r="BQ176" t="s">
        <v>74</v>
      </c>
      <c r="BR176" t="s">
        <v>105</v>
      </c>
      <c r="BS176" t="s">
        <v>430</v>
      </c>
      <c r="BT176" t="str">
        <f>HYPERLINK("https%3A%2F%2Fwww.webofscience.com%2Fwos%2Fwoscc%2Ffull-record%2FWOS:001181809800048","View Full Record in Web of Science")</f>
        <v>View Full Record in Web of Science</v>
      </c>
    </row>
    <row r="177" spans="1:72" x14ac:dyDescent="0.25">
      <c r="A177" t="s">
        <v>72</v>
      </c>
      <c r="B177" t="s">
        <v>752</v>
      </c>
      <c r="C177" t="s">
        <v>74</v>
      </c>
      <c r="D177" t="s">
        <v>74</v>
      </c>
      <c r="E177" t="s">
        <v>74</v>
      </c>
      <c r="F177" t="s">
        <v>753</v>
      </c>
      <c r="G177" t="s">
        <v>74</v>
      </c>
      <c r="H177" t="s">
        <v>74</v>
      </c>
      <c r="I177" t="s">
        <v>754</v>
      </c>
      <c r="J177" t="s">
        <v>413</v>
      </c>
      <c r="K177" t="s">
        <v>74</v>
      </c>
      <c r="L177" t="s">
        <v>74</v>
      </c>
      <c r="M177" t="s">
        <v>78</v>
      </c>
      <c r="N177" t="s">
        <v>79</v>
      </c>
      <c r="O177" t="s">
        <v>74</v>
      </c>
      <c r="P177" t="s">
        <v>74</v>
      </c>
      <c r="Q177" t="s">
        <v>74</v>
      </c>
      <c r="R177" t="s">
        <v>74</v>
      </c>
      <c r="S177" t="s">
        <v>74</v>
      </c>
      <c r="T177" t="s">
        <v>755</v>
      </c>
      <c r="U177" t="s">
        <v>756</v>
      </c>
      <c r="V177" t="s">
        <v>757</v>
      </c>
      <c r="W177" t="s">
        <v>758</v>
      </c>
      <c r="X177" t="s">
        <v>759</v>
      </c>
      <c r="Y177" t="s">
        <v>760</v>
      </c>
      <c r="Z177" t="s">
        <v>761</v>
      </c>
      <c r="AA177" t="s">
        <v>762</v>
      </c>
      <c r="AB177" t="s">
        <v>763</v>
      </c>
      <c r="AC177" t="s">
        <v>764</v>
      </c>
      <c r="AD177" t="s">
        <v>759</v>
      </c>
      <c r="AE177" t="s">
        <v>765</v>
      </c>
      <c r="AF177" t="s">
        <v>74</v>
      </c>
      <c r="AG177">
        <v>39</v>
      </c>
      <c r="AH177">
        <v>7</v>
      </c>
      <c r="AI177">
        <v>8</v>
      </c>
      <c r="AJ177">
        <v>0</v>
      </c>
      <c r="AK177">
        <v>16</v>
      </c>
      <c r="AL177" t="s">
        <v>119</v>
      </c>
      <c r="AM177" t="s">
        <v>120</v>
      </c>
      <c r="AN177" t="s">
        <v>121</v>
      </c>
      <c r="AO177" t="s">
        <v>424</v>
      </c>
      <c r="AP177" t="s">
        <v>425</v>
      </c>
      <c r="AQ177" t="s">
        <v>74</v>
      </c>
      <c r="AR177" t="s">
        <v>426</v>
      </c>
      <c r="AS177" t="s">
        <v>427</v>
      </c>
      <c r="AT177" t="s">
        <v>584</v>
      </c>
      <c r="AU177">
        <v>2023</v>
      </c>
      <c r="AV177">
        <v>53</v>
      </c>
      <c r="AW177">
        <v>13</v>
      </c>
      <c r="AX177" t="s">
        <v>74</v>
      </c>
      <c r="AY177" t="s">
        <v>74</v>
      </c>
      <c r="AZ177" t="s">
        <v>74</v>
      </c>
      <c r="BA177" t="s">
        <v>74</v>
      </c>
      <c r="BB177">
        <v>16875</v>
      </c>
      <c r="BC177">
        <v>16892</v>
      </c>
      <c r="BD177" t="s">
        <v>74</v>
      </c>
      <c r="BE177" t="s">
        <v>766</v>
      </c>
      <c r="BF177" t="str">
        <f>HYPERLINK("http://dx.doi.org/10.1007/s10489-022-04322-5","http://dx.doi.org/10.1007/s10489-022-04322-5")</f>
        <v>http://dx.doi.org/10.1007/s10489-022-04322-5</v>
      </c>
      <c r="BG177" t="s">
        <v>74</v>
      </c>
      <c r="BH177" t="s">
        <v>767</v>
      </c>
      <c r="BI177">
        <v>18</v>
      </c>
      <c r="BJ177" t="s">
        <v>406</v>
      </c>
      <c r="BK177" t="s">
        <v>101</v>
      </c>
      <c r="BL177" t="s">
        <v>250</v>
      </c>
      <c r="BM177" t="s">
        <v>768</v>
      </c>
      <c r="BN177" t="s">
        <v>74</v>
      </c>
      <c r="BO177" t="s">
        <v>74</v>
      </c>
      <c r="BP177" t="s">
        <v>74</v>
      </c>
      <c r="BQ177" t="s">
        <v>74</v>
      </c>
      <c r="BR177" t="s">
        <v>105</v>
      </c>
      <c r="BS177" t="s">
        <v>769</v>
      </c>
      <c r="BT177" t="str">
        <f>HYPERLINK("https%3A%2F%2Fwww.webofscience.com%2Fwos%2Fwoscc%2Ffull-record%2FWOS:000900092800003","View Full Record in Web of Science")</f>
        <v>View Full Record in Web of Science</v>
      </c>
    </row>
    <row r="178" spans="1:72" x14ac:dyDescent="0.25">
      <c r="A178" t="s">
        <v>334</v>
      </c>
      <c r="B178" t="s">
        <v>1061</v>
      </c>
      <c r="C178" t="s">
        <v>74</v>
      </c>
      <c r="D178" t="s">
        <v>74</v>
      </c>
      <c r="E178" t="s">
        <v>1062</v>
      </c>
      <c r="F178" t="s">
        <v>1063</v>
      </c>
      <c r="G178" t="s">
        <v>74</v>
      </c>
      <c r="H178" t="s">
        <v>74</v>
      </c>
      <c r="I178" t="s">
        <v>1064</v>
      </c>
      <c r="J178" t="s">
        <v>1065</v>
      </c>
      <c r="K178" t="s">
        <v>74</v>
      </c>
      <c r="L178" t="s">
        <v>74</v>
      </c>
      <c r="M178" t="s">
        <v>78</v>
      </c>
      <c r="N178" t="s">
        <v>341</v>
      </c>
      <c r="O178" t="s">
        <v>1066</v>
      </c>
      <c r="P178" t="s">
        <v>1067</v>
      </c>
      <c r="Q178" t="s">
        <v>1068</v>
      </c>
      <c r="R178" t="s">
        <v>1069</v>
      </c>
      <c r="S178" t="s">
        <v>74</v>
      </c>
      <c r="T178" t="s">
        <v>1070</v>
      </c>
      <c r="U178" t="s">
        <v>74</v>
      </c>
      <c r="V178" t="s">
        <v>1071</v>
      </c>
      <c r="W178" t="s">
        <v>1072</v>
      </c>
      <c r="X178" t="s">
        <v>1073</v>
      </c>
      <c r="Y178" t="s">
        <v>1074</v>
      </c>
      <c r="Z178" t="s">
        <v>1075</v>
      </c>
      <c r="AA178" t="s">
        <v>1076</v>
      </c>
      <c r="AB178" t="s">
        <v>74</v>
      </c>
      <c r="AC178" t="s">
        <v>1077</v>
      </c>
      <c r="AD178" t="s">
        <v>1078</v>
      </c>
      <c r="AE178" t="s">
        <v>1079</v>
      </c>
      <c r="AF178" t="s">
        <v>74</v>
      </c>
      <c r="AG178">
        <v>44</v>
      </c>
      <c r="AH178">
        <v>15</v>
      </c>
      <c r="AI178">
        <v>15</v>
      </c>
      <c r="AJ178">
        <v>0</v>
      </c>
      <c r="AK178">
        <v>7</v>
      </c>
      <c r="AL178" t="s">
        <v>1080</v>
      </c>
      <c r="AM178" t="s">
        <v>670</v>
      </c>
      <c r="AN178" t="s">
        <v>1081</v>
      </c>
      <c r="AO178" t="s">
        <v>74</v>
      </c>
      <c r="AP178" t="s">
        <v>74</v>
      </c>
      <c r="AQ178" t="s">
        <v>1082</v>
      </c>
      <c r="AR178" t="s">
        <v>74</v>
      </c>
      <c r="AS178" t="s">
        <v>74</v>
      </c>
      <c r="AT178" t="s">
        <v>74</v>
      </c>
      <c r="AU178">
        <v>2022</v>
      </c>
      <c r="AV178" t="s">
        <v>74</v>
      </c>
      <c r="AW178" t="s">
        <v>74</v>
      </c>
      <c r="AX178" t="s">
        <v>74</v>
      </c>
      <c r="AY178" t="s">
        <v>74</v>
      </c>
      <c r="AZ178" t="s">
        <v>74</v>
      </c>
      <c r="BA178" t="s">
        <v>74</v>
      </c>
      <c r="BB178">
        <v>1858</v>
      </c>
      <c r="BC178">
        <v>1867</v>
      </c>
      <c r="BD178" t="s">
        <v>74</v>
      </c>
      <c r="BE178" t="s">
        <v>1083</v>
      </c>
      <c r="BF178" t="str">
        <f>HYPERLINK("http://dx.doi.org/10.1145/3511808.3557283","http://dx.doi.org/10.1145/3511808.3557283")</f>
        <v>http://dx.doi.org/10.1145/3511808.3557283</v>
      </c>
      <c r="BG178" t="s">
        <v>74</v>
      </c>
      <c r="BH178" t="s">
        <v>74</v>
      </c>
      <c r="BI178">
        <v>10</v>
      </c>
      <c r="BJ178" t="s">
        <v>1084</v>
      </c>
      <c r="BK178" t="s">
        <v>359</v>
      </c>
      <c r="BL178" t="s">
        <v>250</v>
      </c>
      <c r="BM178" t="s">
        <v>1085</v>
      </c>
      <c r="BN178" t="s">
        <v>74</v>
      </c>
      <c r="BO178" t="s">
        <v>74</v>
      </c>
      <c r="BP178" t="s">
        <v>74</v>
      </c>
      <c r="BQ178" t="s">
        <v>74</v>
      </c>
      <c r="BR178" t="s">
        <v>105</v>
      </c>
      <c r="BS178" t="s">
        <v>1086</v>
      </c>
      <c r="BT178" t="str">
        <f>HYPERLINK("https%3A%2F%2Fwww.webofscience.com%2Fwos%2Fwoscc%2Ffull-record%2FWOS:001074639601081","View Full Record in Web of Science")</f>
        <v>View Full Record in Web of Science</v>
      </c>
    </row>
    <row r="179" spans="1:72" x14ac:dyDescent="0.25">
      <c r="A179" t="s">
        <v>72</v>
      </c>
      <c r="B179" t="s">
        <v>1195</v>
      </c>
      <c r="C179" t="s">
        <v>74</v>
      </c>
      <c r="D179" t="s">
        <v>74</v>
      </c>
      <c r="E179" t="s">
        <v>74</v>
      </c>
      <c r="F179" t="s">
        <v>1196</v>
      </c>
      <c r="G179" t="s">
        <v>74</v>
      </c>
      <c r="H179" t="s">
        <v>74</v>
      </c>
      <c r="I179" t="s">
        <v>1197</v>
      </c>
      <c r="J179" t="s">
        <v>1198</v>
      </c>
      <c r="K179" t="s">
        <v>74</v>
      </c>
      <c r="L179" t="s">
        <v>74</v>
      </c>
      <c r="M179" t="s">
        <v>78</v>
      </c>
      <c r="N179" t="s">
        <v>79</v>
      </c>
      <c r="O179" t="s">
        <v>74</v>
      </c>
      <c r="P179" t="s">
        <v>74</v>
      </c>
      <c r="Q179" t="s">
        <v>74</v>
      </c>
      <c r="R179" t="s">
        <v>74</v>
      </c>
      <c r="S179" t="s">
        <v>74</v>
      </c>
      <c r="T179" t="s">
        <v>3882</v>
      </c>
      <c r="U179" t="s">
        <v>74</v>
      </c>
      <c r="V179" t="s">
        <v>3883</v>
      </c>
      <c r="W179" t="s">
        <v>3884</v>
      </c>
      <c r="X179" t="s">
        <v>3885</v>
      </c>
      <c r="Y179" t="s">
        <v>3886</v>
      </c>
      <c r="Z179" t="s">
        <v>3887</v>
      </c>
      <c r="AA179" t="s">
        <v>1199</v>
      </c>
      <c r="AB179" t="s">
        <v>1200</v>
      </c>
      <c r="AC179" t="s">
        <v>74</v>
      </c>
      <c r="AD179" t="s">
        <v>74</v>
      </c>
      <c r="AE179" t="s">
        <v>74</v>
      </c>
      <c r="AF179" t="s">
        <v>74</v>
      </c>
      <c r="AG179">
        <v>42</v>
      </c>
      <c r="AH179">
        <v>0</v>
      </c>
      <c r="AI179">
        <v>0</v>
      </c>
      <c r="AJ179">
        <v>3</v>
      </c>
      <c r="AK179">
        <v>5</v>
      </c>
      <c r="AL179" t="s">
        <v>225</v>
      </c>
      <c r="AM179" t="s">
        <v>226</v>
      </c>
      <c r="AN179" t="s">
        <v>227</v>
      </c>
      <c r="AO179" t="s">
        <v>74</v>
      </c>
      <c r="AP179" t="s">
        <v>1201</v>
      </c>
      <c r="AQ179" t="s">
        <v>74</v>
      </c>
      <c r="AR179" t="s">
        <v>1198</v>
      </c>
      <c r="AS179" t="s">
        <v>3888</v>
      </c>
      <c r="AT179" t="s">
        <v>545</v>
      </c>
      <c r="AU179">
        <v>2024</v>
      </c>
      <c r="AV179">
        <v>15</v>
      </c>
      <c r="AW179">
        <v>8</v>
      </c>
      <c r="AX179" t="s">
        <v>74</v>
      </c>
      <c r="AY179" t="s">
        <v>74</v>
      </c>
      <c r="AZ179" t="s">
        <v>74</v>
      </c>
      <c r="BA179" t="s">
        <v>74</v>
      </c>
      <c r="BB179" t="s">
        <v>74</v>
      </c>
      <c r="BC179" t="s">
        <v>74</v>
      </c>
      <c r="BD179">
        <v>473</v>
      </c>
      <c r="BE179" t="s">
        <v>1202</v>
      </c>
      <c r="BF179">
        <v>0</v>
      </c>
      <c r="BG179" t="s">
        <v>74</v>
      </c>
      <c r="BH179" t="s">
        <v>74</v>
      </c>
      <c r="BI179">
        <v>24</v>
      </c>
      <c r="BJ179" t="s">
        <v>1084</v>
      </c>
      <c r="BK179" t="s">
        <v>154</v>
      </c>
      <c r="BL179" t="s">
        <v>250</v>
      </c>
      <c r="BM179" t="s">
        <v>3889</v>
      </c>
      <c r="BN179" t="s">
        <v>74</v>
      </c>
      <c r="BO179" t="s">
        <v>104</v>
      </c>
      <c r="BP179" t="s">
        <v>74</v>
      </c>
      <c r="BQ179" t="s">
        <v>74</v>
      </c>
      <c r="BR179" t="s">
        <v>3890</v>
      </c>
      <c r="BS179" t="s">
        <v>1203</v>
      </c>
      <c r="BT179">
        <v>0</v>
      </c>
    </row>
    <row r="180" spans="1:72" s="3" customFormat="1" x14ac:dyDescent="0.25">
      <c r="A180" s="3" t="s">
        <v>72</v>
      </c>
      <c r="B180" s="3" t="s">
        <v>1134</v>
      </c>
      <c r="C180" s="3" t="s">
        <v>74</v>
      </c>
      <c r="D180" s="3" t="s">
        <v>74</v>
      </c>
      <c r="E180" s="3" t="s">
        <v>74</v>
      </c>
      <c r="F180" s="3" t="s">
        <v>1135</v>
      </c>
      <c r="G180" s="3" t="s">
        <v>74</v>
      </c>
      <c r="H180" s="3" t="s">
        <v>74</v>
      </c>
      <c r="I180" s="3" t="s">
        <v>1136</v>
      </c>
      <c r="J180" s="3" t="s">
        <v>1137</v>
      </c>
      <c r="K180" s="3" t="s">
        <v>74</v>
      </c>
      <c r="L180" s="3" t="s">
        <v>74</v>
      </c>
      <c r="M180" s="3" t="s">
        <v>78</v>
      </c>
      <c r="N180" s="3" t="s">
        <v>52</v>
      </c>
      <c r="O180" s="3" t="s">
        <v>74</v>
      </c>
      <c r="P180" s="3" t="s">
        <v>74</v>
      </c>
      <c r="Q180" s="3" t="s">
        <v>74</v>
      </c>
      <c r="R180" s="3" t="s">
        <v>74</v>
      </c>
      <c r="S180" s="3" t="s">
        <v>74</v>
      </c>
      <c r="T180" s="3" t="s">
        <v>74</v>
      </c>
      <c r="U180" s="3" t="s">
        <v>74</v>
      </c>
      <c r="V180" s="3" t="s">
        <v>74</v>
      </c>
      <c r="W180" s="3" t="s">
        <v>1138</v>
      </c>
      <c r="X180" s="3" t="s">
        <v>1139</v>
      </c>
      <c r="Y180" s="3" t="s">
        <v>74</v>
      </c>
      <c r="Z180" s="3" t="s">
        <v>74</v>
      </c>
      <c r="AA180" s="3" t="s">
        <v>1140</v>
      </c>
      <c r="AB180" s="3" t="s">
        <v>74</v>
      </c>
      <c r="AC180" s="3" t="s">
        <v>74</v>
      </c>
      <c r="AD180" s="3" t="s">
        <v>74</v>
      </c>
      <c r="AE180" s="3" t="s">
        <v>74</v>
      </c>
      <c r="AF180" s="3" t="s">
        <v>74</v>
      </c>
      <c r="AG180" s="3">
        <v>0</v>
      </c>
      <c r="AH180" s="3">
        <v>24</v>
      </c>
      <c r="AI180" s="3">
        <v>26</v>
      </c>
      <c r="AJ180" s="3">
        <v>0</v>
      </c>
      <c r="AK180" s="3">
        <v>18</v>
      </c>
      <c r="AL180" s="3" t="s">
        <v>1141</v>
      </c>
      <c r="AM180" s="3" t="s">
        <v>670</v>
      </c>
      <c r="AN180" s="3" t="s">
        <v>1142</v>
      </c>
      <c r="AO180" s="3" t="s">
        <v>1143</v>
      </c>
      <c r="AP180" s="3" t="s">
        <v>1144</v>
      </c>
      <c r="AQ180" s="3" t="s">
        <v>74</v>
      </c>
      <c r="AR180" s="3" t="s">
        <v>1145</v>
      </c>
      <c r="AS180" s="3" t="s">
        <v>1146</v>
      </c>
      <c r="AT180" s="3" t="s">
        <v>927</v>
      </c>
      <c r="AU180" s="3">
        <v>2020</v>
      </c>
      <c r="AV180" s="3">
        <v>23</v>
      </c>
      <c r="AW180" s="3" t="s">
        <v>74</v>
      </c>
      <c r="AX180" s="3" t="s">
        <v>74</v>
      </c>
      <c r="AY180" s="3">
        <v>1</v>
      </c>
      <c r="AZ180" s="3" t="s">
        <v>74</v>
      </c>
      <c r="BA180" s="3" t="s">
        <v>1147</v>
      </c>
      <c r="BB180" s="3" t="s">
        <v>1148</v>
      </c>
      <c r="BC180" s="3" t="s">
        <v>1149</v>
      </c>
      <c r="BD180" s="3" t="s">
        <v>74</v>
      </c>
      <c r="BE180" s="3" t="s">
        <v>74</v>
      </c>
      <c r="BF180" s="3" t="s">
        <v>74</v>
      </c>
      <c r="BG180" s="3" t="s">
        <v>74</v>
      </c>
      <c r="BH180" s="3" t="s">
        <v>74</v>
      </c>
      <c r="BI180" s="3">
        <v>2</v>
      </c>
      <c r="BJ180" s="3" t="s">
        <v>1150</v>
      </c>
      <c r="BK180" s="3" t="s">
        <v>130</v>
      </c>
      <c r="BL180" s="3" t="s">
        <v>1151</v>
      </c>
      <c r="BM180" s="3" t="s">
        <v>1152</v>
      </c>
      <c r="BN180" s="3" t="s">
        <v>74</v>
      </c>
      <c r="BO180" s="3" t="s">
        <v>74</v>
      </c>
      <c r="BP180" s="3" t="s">
        <v>74</v>
      </c>
      <c r="BQ180" s="3" t="s">
        <v>74</v>
      </c>
      <c r="BR180" s="3" t="s">
        <v>105</v>
      </c>
      <c r="BS180" s="3" t="s">
        <v>1153</v>
      </c>
      <c r="BT180" s="3" t="str">
        <f>HYPERLINK("https%3A%2F%2Fwww.webofscience.com%2Fwos%2Fwoscc%2Ffull-record%2FWOS:000535812701615","View Full Record in Web of Science")</f>
        <v>View Full Record in Web of Science</v>
      </c>
    </row>
    <row r="181" spans="1:72" x14ac:dyDescent="0.25">
      <c r="A181" t="s">
        <v>72</v>
      </c>
      <c r="B181" t="s">
        <v>297</v>
      </c>
      <c r="C181" t="s">
        <v>74</v>
      </c>
      <c r="D181" t="s">
        <v>74</v>
      </c>
      <c r="E181" t="s">
        <v>74</v>
      </c>
      <c r="F181" t="s">
        <v>298</v>
      </c>
      <c r="G181" t="s">
        <v>74</v>
      </c>
      <c r="H181" t="s">
        <v>74</v>
      </c>
      <c r="I181" t="s">
        <v>299</v>
      </c>
      <c r="J181" t="s">
        <v>300</v>
      </c>
      <c r="K181" t="s">
        <v>74</v>
      </c>
      <c r="L181" t="s">
        <v>74</v>
      </c>
      <c r="M181" t="s">
        <v>78</v>
      </c>
      <c r="N181" t="s">
        <v>79</v>
      </c>
      <c r="O181" t="s">
        <v>74</v>
      </c>
      <c r="P181" t="s">
        <v>74</v>
      </c>
      <c r="Q181" t="s">
        <v>74</v>
      </c>
      <c r="R181" t="s">
        <v>74</v>
      </c>
      <c r="S181" t="s">
        <v>74</v>
      </c>
      <c r="T181" t="s">
        <v>301</v>
      </c>
      <c r="U181" t="s">
        <v>302</v>
      </c>
      <c r="V181" t="s">
        <v>303</v>
      </c>
      <c r="W181" t="s">
        <v>304</v>
      </c>
      <c r="X181" t="s">
        <v>305</v>
      </c>
      <c r="Y181" t="s">
        <v>306</v>
      </c>
      <c r="Z181" t="s">
        <v>74</v>
      </c>
      <c r="AA181" t="s">
        <v>74</v>
      </c>
      <c r="AB181" t="s">
        <v>307</v>
      </c>
      <c r="AC181" t="s">
        <v>74</v>
      </c>
      <c r="AD181" t="s">
        <v>74</v>
      </c>
      <c r="AE181" t="s">
        <v>74</v>
      </c>
      <c r="AF181" t="s">
        <v>74</v>
      </c>
      <c r="AG181">
        <v>79</v>
      </c>
      <c r="AH181">
        <v>0</v>
      </c>
      <c r="AI181">
        <v>1</v>
      </c>
      <c r="AJ181">
        <v>24</v>
      </c>
      <c r="AK181">
        <v>119</v>
      </c>
      <c r="AL181" t="s">
        <v>92</v>
      </c>
      <c r="AM181" t="s">
        <v>93</v>
      </c>
      <c r="AN181" t="s">
        <v>94</v>
      </c>
      <c r="AO181" t="s">
        <v>308</v>
      </c>
      <c r="AP181" t="s">
        <v>309</v>
      </c>
      <c r="AQ181" t="s">
        <v>74</v>
      </c>
      <c r="AR181" t="s">
        <v>310</v>
      </c>
      <c r="AS181" t="s">
        <v>311</v>
      </c>
      <c r="AT181" t="s">
        <v>204</v>
      </c>
      <c r="AU181">
        <v>2024</v>
      </c>
      <c r="AV181">
        <v>62</v>
      </c>
      <c r="AW181">
        <v>4</v>
      </c>
      <c r="AX181" t="s">
        <v>74</v>
      </c>
      <c r="AY181" t="s">
        <v>74</v>
      </c>
      <c r="AZ181" t="s">
        <v>74</v>
      </c>
      <c r="BA181" t="s">
        <v>74</v>
      </c>
      <c r="BB181">
        <v>1533</v>
      </c>
      <c r="BC181">
        <v>1569</v>
      </c>
      <c r="BD181" t="s">
        <v>74</v>
      </c>
      <c r="BE181" t="s">
        <v>312</v>
      </c>
      <c r="BF181" t="str">
        <f>HYPERLINK("http://dx.doi.org/10.1111/1475-679X.12540","http://dx.doi.org/10.1111/1475-679X.12540")</f>
        <v>http://dx.doi.org/10.1111/1475-679X.12540</v>
      </c>
      <c r="BG181" t="s">
        <v>74</v>
      </c>
      <c r="BH181" t="s">
        <v>293</v>
      </c>
      <c r="BI181">
        <v>37</v>
      </c>
      <c r="BJ181" t="s">
        <v>179</v>
      </c>
      <c r="BK181" t="s">
        <v>208</v>
      </c>
      <c r="BL181" t="s">
        <v>155</v>
      </c>
      <c r="BM181" t="s">
        <v>313</v>
      </c>
      <c r="BN181" t="s">
        <v>74</v>
      </c>
      <c r="BO181" t="s">
        <v>74</v>
      </c>
      <c r="BP181" t="s">
        <v>74</v>
      </c>
      <c r="BQ181" t="s">
        <v>74</v>
      </c>
      <c r="BR181" t="s">
        <v>105</v>
      </c>
      <c r="BS181" t="s">
        <v>314</v>
      </c>
      <c r="BT181" t="str">
        <f>HYPERLINK("https%3A%2F%2Fwww.webofscience.com%2Fwos%2Fwoscc%2Ffull-record%2FWOS:001194889100001","View Full Record in Web of Science")</f>
        <v>View Full Record in Web of Science</v>
      </c>
    </row>
    <row r="182" spans="1:72" x14ac:dyDescent="0.25">
      <c r="A182" t="s">
        <v>72</v>
      </c>
      <c r="B182" t="s">
        <v>134</v>
      </c>
      <c r="C182" t="s">
        <v>74</v>
      </c>
      <c r="D182" t="s">
        <v>74</v>
      </c>
      <c r="E182" t="s">
        <v>74</v>
      </c>
      <c r="F182" t="s">
        <v>135</v>
      </c>
      <c r="G182" t="s">
        <v>74</v>
      </c>
      <c r="H182" t="s">
        <v>74</v>
      </c>
      <c r="I182" t="s">
        <v>136</v>
      </c>
      <c r="J182" t="s">
        <v>137</v>
      </c>
      <c r="K182" t="s">
        <v>74</v>
      </c>
      <c r="L182" t="s">
        <v>74</v>
      </c>
      <c r="M182" t="s">
        <v>78</v>
      </c>
      <c r="N182" t="s">
        <v>79</v>
      </c>
      <c r="O182" t="s">
        <v>74</v>
      </c>
      <c r="P182" t="s">
        <v>74</v>
      </c>
      <c r="Q182" t="s">
        <v>74</v>
      </c>
      <c r="R182" t="s">
        <v>74</v>
      </c>
      <c r="S182" t="s">
        <v>74</v>
      </c>
      <c r="T182" t="s">
        <v>138</v>
      </c>
      <c r="U182" t="s">
        <v>139</v>
      </c>
      <c r="V182" t="s">
        <v>140</v>
      </c>
      <c r="W182" t="s">
        <v>141</v>
      </c>
      <c r="X182" t="s">
        <v>142</v>
      </c>
      <c r="Y182" t="s">
        <v>143</v>
      </c>
      <c r="Z182" t="s">
        <v>144</v>
      </c>
      <c r="AA182" t="s">
        <v>145</v>
      </c>
      <c r="AB182" t="s">
        <v>74</v>
      </c>
      <c r="AC182" t="s">
        <v>74</v>
      </c>
      <c r="AD182" t="s">
        <v>74</v>
      </c>
      <c r="AE182" t="s">
        <v>74</v>
      </c>
      <c r="AF182" t="s">
        <v>74</v>
      </c>
      <c r="AG182">
        <v>16</v>
      </c>
      <c r="AH182">
        <v>0</v>
      </c>
      <c r="AI182">
        <v>0</v>
      </c>
      <c r="AJ182">
        <v>1</v>
      </c>
      <c r="AK182">
        <v>2</v>
      </c>
      <c r="AL182" t="s">
        <v>92</v>
      </c>
      <c r="AM182" t="s">
        <v>93</v>
      </c>
      <c r="AN182" t="s">
        <v>94</v>
      </c>
      <c r="AO182" t="s">
        <v>146</v>
      </c>
      <c r="AP182" t="s">
        <v>74</v>
      </c>
      <c r="AQ182" t="s">
        <v>74</v>
      </c>
      <c r="AR182" t="s">
        <v>147</v>
      </c>
      <c r="AS182" t="s">
        <v>148</v>
      </c>
      <c r="AT182" t="s">
        <v>149</v>
      </c>
      <c r="AU182">
        <v>2024</v>
      </c>
      <c r="AV182">
        <v>19</v>
      </c>
      <c r="AW182">
        <v>4</v>
      </c>
      <c r="AX182" t="s">
        <v>74</v>
      </c>
      <c r="AY182" t="s">
        <v>74</v>
      </c>
      <c r="AZ182" t="s">
        <v>150</v>
      </c>
      <c r="BA182" t="s">
        <v>74</v>
      </c>
      <c r="BB182">
        <v>589</v>
      </c>
      <c r="BC182">
        <v>616</v>
      </c>
      <c r="BD182" t="s">
        <v>74</v>
      </c>
      <c r="BE182" t="s">
        <v>151</v>
      </c>
      <c r="BF182" t="str">
        <f>HYPERLINK("http://dx.doi.org/10.1002/ise3.87","http://dx.doi.org/10.1002/ise3.87")</f>
        <v>http://dx.doi.org/10.1002/ise3.87</v>
      </c>
      <c r="BG182" t="s">
        <v>74</v>
      </c>
      <c r="BH182" t="s">
        <v>152</v>
      </c>
      <c r="BI182">
        <v>28</v>
      </c>
      <c r="BJ182" t="s">
        <v>153</v>
      </c>
      <c r="BK182" t="s">
        <v>154</v>
      </c>
      <c r="BL182" t="s">
        <v>155</v>
      </c>
      <c r="BM182" t="s">
        <v>156</v>
      </c>
      <c r="BN182" t="s">
        <v>74</v>
      </c>
      <c r="BO182" t="s">
        <v>104</v>
      </c>
      <c r="BP182" t="s">
        <v>74</v>
      </c>
      <c r="BQ182" t="s">
        <v>74</v>
      </c>
      <c r="BR182" t="s">
        <v>105</v>
      </c>
      <c r="BS182" t="s">
        <v>157</v>
      </c>
      <c r="BT182" t="str">
        <f>HYPERLINK("https%3A%2F%2Fwww.webofscience.com%2Fwos%2Fwoscc%2Ffull-record%2FWOS:001279759100001","View Full Record in Web of Science")</f>
        <v>View Full Record in Web of Science</v>
      </c>
    </row>
    <row r="183" spans="1:72" x14ac:dyDescent="0.25">
      <c r="A183" t="s">
        <v>72</v>
      </c>
      <c r="B183" t="s">
        <v>818</v>
      </c>
      <c r="C183" t="s">
        <v>74</v>
      </c>
      <c r="D183" t="s">
        <v>74</v>
      </c>
      <c r="E183" t="s">
        <v>74</v>
      </c>
      <c r="F183" t="s">
        <v>819</v>
      </c>
      <c r="G183" t="s">
        <v>74</v>
      </c>
      <c r="H183" t="s">
        <v>74</v>
      </c>
      <c r="I183" t="s">
        <v>820</v>
      </c>
      <c r="J183" t="s">
        <v>821</v>
      </c>
      <c r="K183" t="s">
        <v>74</v>
      </c>
      <c r="L183" t="s">
        <v>74</v>
      </c>
      <c r="M183" t="s">
        <v>78</v>
      </c>
      <c r="N183" t="s">
        <v>79</v>
      </c>
      <c r="O183" t="s">
        <v>74</v>
      </c>
      <c r="P183" t="s">
        <v>74</v>
      </c>
      <c r="Q183" t="s">
        <v>74</v>
      </c>
      <c r="R183" t="s">
        <v>74</v>
      </c>
      <c r="S183" t="s">
        <v>74</v>
      </c>
      <c r="T183" t="s">
        <v>822</v>
      </c>
      <c r="U183" t="s">
        <v>74</v>
      </c>
      <c r="V183" t="s">
        <v>823</v>
      </c>
      <c r="W183" t="s">
        <v>824</v>
      </c>
      <c r="X183" t="s">
        <v>825</v>
      </c>
      <c r="Y183" t="s">
        <v>826</v>
      </c>
      <c r="Z183" t="s">
        <v>827</v>
      </c>
      <c r="AA183" t="s">
        <v>828</v>
      </c>
      <c r="AB183" t="s">
        <v>829</v>
      </c>
      <c r="AC183" t="s">
        <v>74</v>
      </c>
      <c r="AD183" t="s">
        <v>74</v>
      </c>
      <c r="AE183" t="s">
        <v>74</v>
      </c>
      <c r="AF183" t="s">
        <v>74</v>
      </c>
      <c r="AG183">
        <v>5</v>
      </c>
      <c r="AH183">
        <v>0</v>
      </c>
      <c r="AI183">
        <v>0</v>
      </c>
      <c r="AJ183">
        <v>0</v>
      </c>
      <c r="AK183">
        <v>2</v>
      </c>
      <c r="AL183" t="s">
        <v>830</v>
      </c>
      <c r="AM183" t="s">
        <v>831</v>
      </c>
      <c r="AN183" t="s">
        <v>832</v>
      </c>
      <c r="AO183" t="s">
        <v>833</v>
      </c>
      <c r="AP183" t="s">
        <v>834</v>
      </c>
      <c r="AQ183" t="s">
        <v>74</v>
      </c>
      <c r="AR183" t="s">
        <v>835</v>
      </c>
      <c r="AS183" t="s">
        <v>836</v>
      </c>
      <c r="AT183" t="s">
        <v>204</v>
      </c>
      <c r="AU183">
        <v>2022</v>
      </c>
      <c r="AV183">
        <v>11</v>
      </c>
      <c r="AW183">
        <v>3</v>
      </c>
      <c r="AX183" t="s">
        <v>74</v>
      </c>
      <c r="AY183" t="s">
        <v>74</v>
      </c>
      <c r="AZ183" t="s">
        <v>74</v>
      </c>
      <c r="BA183" t="s">
        <v>74</v>
      </c>
      <c r="BB183">
        <v>43</v>
      </c>
      <c r="BC183">
        <v>59</v>
      </c>
      <c r="BD183" t="s">
        <v>74</v>
      </c>
      <c r="BE183" t="s">
        <v>837</v>
      </c>
      <c r="BF183" t="str">
        <f>HYPERLINK("http://dx.doi.org/10.21314/JOIS.2022.010","http://dx.doi.org/10.21314/JOIS.2022.010")</f>
        <v>http://dx.doi.org/10.21314/JOIS.2022.010</v>
      </c>
      <c r="BG183" t="s">
        <v>74</v>
      </c>
      <c r="BH183" t="s">
        <v>74</v>
      </c>
      <c r="BI183">
        <v>17</v>
      </c>
      <c r="BJ183" t="s">
        <v>179</v>
      </c>
      <c r="BK183" t="s">
        <v>154</v>
      </c>
      <c r="BL183" t="s">
        <v>155</v>
      </c>
      <c r="BM183" t="s">
        <v>838</v>
      </c>
      <c r="BN183" t="s">
        <v>74</v>
      </c>
      <c r="BO183" t="s">
        <v>74</v>
      </c>
      <c r="BP183" t="s">
        <v>74</v>
      </c>
      <c r="BQ183" t="s">
        <v>74</v>
      </c>
      <c r="BR183" t="s">
        <v>105</v>
      </c>
      <c r="BS183" t="s">
        <v>839</v>
      </c>
      <c r="BT183" t="str">
        <f>HYPERLINK("https%3A%2F%2Fwww.webofscience.com%2Fwos%2Fwoscc%2Ffull-record%2FWOS:000952088700003","View Full Record in Web of Science")</f>
        <v>View Full Record in Web of Science</v>
      </c>
    </row>
    <row r="184" spans="1:72" x14ac:dyDescent="0.25">
      <c r="A184" t="s">
        <v>72</v>
      </c>
      <c r="B184" t="s">
        <v>883</v>
      </c>
      <c r="C184" t="s">
        <v>74</v>
      </c>
      <c r="D184" t="s">
        <v>74</v>
      </c>
      <c r="E184" t="s">
        <v>74</v>
      </c>
      <c r="F184" t="s">
        <v>884</v>
      </c>
      <c r="G184" t="s">
        <v>74</v>
      </c>
      <c r="H184" t="s">
        <v>74</v>
      </c>
      <c r="I184" t="s">
        <v>885</v>
      </c>
      <c r="J184" t="s">
        <v>886</v>
      </c>
      <c r="K184" t="s">
        <v>74</v>
      </c>
      <c r="L184" t="s">
        <v>74</v>
      </c>
      <c r="M184" t="s">
        <v>78</v>
      </c>
      <c r="N184" t="s">
        <v>79</v>
      </c>
      <c r="O184" t="s">
        <v>74</v>
      </c>
      <c r="P184" t="s">
        <v>74</v>
      </c>
      <c r="Q184" t="s">
        <v>74</v>
      </c>
      <c r="R184" t="s">
        <v>74</v>
      </c>
      <c r="S184" t="s">
        <v>74</v>
      </c>
      <c r="T184" t="s">
        <v>74</v>
      </c>
      <c r="U184" t="s">
        <v>887</v>
      </c>
      <c r="V184" t="s">
        <v>888</v>
      </c>
      <c r="W184" t="s">
        <v>889</v>
      </c>
      <c r="X184" t="s">
        <v>890</v>
      </c>
      <c r="Y184" t="s">
        <v>891</v>
      </c>
      <c r="Z184" t="s">
        <v>892</v>
      </c>
      <c r="AA184" t="s">
        <v>893</v>
      </c>
      <c r="AB184" t="s">
        <v>74</v>
      </c>
      <c r="AC184" t="s">
        <v>74</v>
      </c>
      <c r="AD184" t="s">
        <v>74</v>
      </c>
      <c r="AE184" t="s">
        <v>74</v>
      </c>
      <c r="AF184" t="s">
        <v>74</v>
      </c>
      <c r="AG184">
        <v>93</v>
      </c>
      <c r="AH184">
        <v>7</v>
      </c>
      <c r="AI184">
        <v>7</v>
      </c>
      <c r="AJ184">
        <v>0</v>
      </c>
      <c r="AK184">
        <v>9</v>
      </c>
      <c r="AL184" t="s">
        <v>894</v>
      </c>
      <c r="AM184" t="s">
        <v>895</v>
      </c>
      <c r="AN184" t="s">
        <v>896</v>
      </c>
      <c r="AO184" t="s">
        <v>897</v>
      </c>
      <c r="AP184" t="s">
        <v>74</v>
      </c>
      <c r="AQ184" t="s">
        <v>74</v>
      </c>
      <c r="AR184" t="s">
        <v>898</v>
      </c>
      <c r="AS184" t="s">
        <v>899</v>
      </c>
      <c r="AT184" t="s">
        <v>900</v>
      </c>
      <c r="AU184">
        <v>2022</v>
      </c>
      <c r="AV184">
        <v>12</v>
      </c>
      <c r="AW184">
        <v>1</v>
      </c>
      <c r="AX184" t="s">
        <v>74</v>
      </c>
      <c r="AY184" t="s">
        <v>74</v>
      </c>
      <c r="AZ184" t="s">
        <v>74</v>
      </c>
      <c r="BA184" t="s">
        <v>74</v>
      </c>
      <c r="BB184" t="s">
        <v>74</v>
      </c>
      <c r="BC184" t="s">
        <v>74</v>
      </c>
      <c r="BD184">
        <v>10253</v>
      </c>
      <c r="BE184" t="s">
        <v>901</v>
      </c>
      <c r="BF184" t="str">
        <f>HYPERLINK("http://dx.doi.org/10.1038/s41598-022-13663-7","http://dx.doi.org/10.1038/s41598-022-13663-7")</f>
        <v>http://dx.doi.org/10.1038/s41598-022-13663-7</v>
      </c>
      <c r="BG184" t="s">
        <v>74</v>
      </c>
      <c r="BH184" t="s">
        <v>74</v>
      </c>
      <c r="BI184">
        <v>15</v>
      </c>
      <c r="BJ184" t="s">
        <v>902</v>
      </c>
      <c r="BK184" t="s">
        <v>101</v>
      </c>
      <c r="BL184" t="s">
        <v>903</v>
      </c>
      <c r="BM184" t="s">
        <v>904</v>
      </c>
      <c r="BN184">
        <v>35715461</v>
      </c>
      <c r="BO184" t="s">
        <v>905</v>
      </c>
      <c r="BP184" t="s">
        <v>74</v>
      </c>
      <c r="BQ184" t="s">
        <v>74</v>
      </c>
      <c r="BR184" t="s">
        <v>105</v>
      </c>
      <c r="BS184" t="s">
        <v>906</v>
      </c>
      <c r="BT184" t="str">
        <f>HYPERLINK("https%3A%2F%2Fwww.webofscience.com%2Fwos%2Fwoscc%2Ffull-record%2FWOS:000812565400011","View Full Record in Web of Science")</f>
        <v>View Full Record in Web of Science</v>
      </c>
    </row>
    <row r="185" spans="1:72" x14ac:dyDescent="0.25">
      <c r="A185" t="s">
        <v>72</v>
      </c>
      <c r="B185" t="s">
        <v>883</v>
      </c>
      <c r="C185" t="s">
        <v>74</v>
      </c>
      <c r="D185" t="s">
        <v>74</v>
      </c>
      <c r="E185" t="s">
        <v>74</v>
      </c>
      <c r="F185" t="s">
        <v>884</v>
      </c>
      <c r="G185" t="s">
        <v>74</v>
      </c>
      <c r="H185" t="s">
        <v>74</v>
      </c>
      <c r="I185" t="s">
        <v>952</v>
      </c>
      <c r="J185" t="s">
        <v>953</v>
      </c>
      <c r="K185" t="s">
        <v>74</v>
      </c>
      <c r="L185" t="s">
        <v>74</v>
      </c>
      <c r="M185" t="s">
        <v>78</v>
      </c>
      <c r="N185" t="s">
        <v>79</v>
      </c>
      <c r="O185" t="s">
        <v>74</v>
      </c>
      <c r="P185" t="s">
        <v>74</v>
      </c>
      <c r="Q185" t="s">
        <v>74</v>
      </c>
      <c r="R185" t="s">
        <v>74</v>
      </c>
      <c r="S185" t="s">
        <v>74</v>
      </c>
      <c r="T185" t="s">
        <v>954</v>
      </c>
      <c r="U185" t="s">
        <v>955</v>
      </c>
      <c r="V185" t="s">
        <v>956</v>
      </c>
      <c r="W185" t="s">
        <v>957</v>
      </c>
      <c r="X185" t="s">
        <v>890</v>
      </c>
      <c r="Y185" t="s">
        <v>891</v>
      </c>
      <c r="Z185" t="s">
        <v>958</v>
      </c>
      <c r="AA185" t="s">
        <v>893</v>
      </c>
      <c r="AB185" t="s">
        <v>959</v>
      </c>
      <c r="AC185" t="s">
        <v>74</v>
      </c>
      <c r="AD185" t="s">
        <v>74</v>
      </c>
      <c r="AE185" t="s">
        <v>74</v>
      </c>
      <c r="AF185" t="s">
        <v>74</v>
      </c>
      <c r="AG185">
        <v>112</v>
      </c>
      <c r="AH185">
        <v>14</v>
      </c>
      <c r="AI185">
        <v>14</v>
      </c>
      <c r="AJ185">
        <v>1</v>
      </c>
      <c r="AK185">
        <v>25</v>
      </c>
      <c r="AL185" t="s">
        <v>225</v>
      </c>
      <c r="AM185" t="s">
        <v>226</v>
      </c>
      <c r="AN185" t="s">
        <v>227</v>
      </c>
      <c r="AO185" t="s">
        <v>74</v>
      </c>
      <c r="AP185" t="s">
        <v>960</v>
      </c>
      <c r="AQ185" t="s">
        <v>74</v>
      </c>
      <c r="AR185" t="s">
        <v>961</v>
      </c>
      <c r="AS185" t="s">
        <v>962</v>
      </c>
      <c r="AT185" t="s">
        <v>948</v>
      </c>
      <c r="AU185">
        <v>2022</v>
      </c>
      <c r="AV185">
        <v>11</v>
      </c>
      <c r="AW185">
        <v>4</v>
      </c>
      <c r="AX185" t="s">
        <v>74</v>
      </c>
      <c r="AY185" t="s">
        <v>74</v>
      </c>
      <c r="AZ185" t="s">
        <v>74</v>
      </c>
      <c r="BA185" t="s">
        <v>74</v>
      </c>
      <c r="BB185" t="s">
        <v>74</v>
      </c>
      <c r="BC185" t="s">
        <v>74</v>
      </c>
      <c r="BD185">
        <v>232</v>
      </c>
      <c r="BE185" t="s">
        <v>963</v>
      </c>
      <c r="BF185" t="str">
        <f>HYPERLINK("http://dx.doi.org/10.3390/ijgi11040232","http://dx.doi.org/10.3390/ijgi11040232")</f>
        <v>http://dx.doi.org/10.3390/ijgi11040232</v>
      </c>
      <c r="BG185" t="s">
        <v>74</v>
      </c>
      <c r="BH185" t="s">
        <v>74</v>
      </c>
      <c r="BI185">
        <v>30</v>
      </c>
      <c r="BJ185" t="s">
        <v>964</v>
      </c>
      <c r="BK185" t="s">
        <v>130</v>
      </c>
      <c r="BL185" t="s">
        <v>965</v>
      </c>
      <c r="BM185" t="s">
        <v>966</v>
      </c>
      <c r="BN185" t="s">
        <v>74</v>
      </c>
      <c r="BO185" t="s">
        <v>104</v>
      </c>
      <c r="BP185" t="s">
        <v>74</v>
      </c>
      <c r="BQ185" t="s">
        <v>74</v>
      </c>
      <c r="BR185" t="s">
        <v>105</v>
      </c>
      <c r="BS185" t="s">
        <v>967</v>
      </c>
      <c r="BT185" t="str">
        <f>HYPERLINK("https%3A%2F%2Fwww.webofscience.com%2Fwos%2Fwoscc%2Ffull-record%2FWOS:000786815400001","View Full Record in Web of Science")</f>
        <v>View Full Record in Web of Science</v>
      </c>
    </row>
    <row r="186" spans="1:72" x14ac:dyDescent="0.25">
      <c r="A186" t="s">
        <v>334</v>
      </c>
      <c r="B186" t="s">
        <v>1087</v>
      </c>
      <c r="C186" t="s">
        <v>74</v>
      </c>
      <c r="D186" t="s">
        <v>74</v>
      </c>
      <c r="E186" t="s">
        <v>1062</v>
      </c>
      <c r="F186" t="s">
        <v>1088</v>
      </c>
      <c r="G186" t="s">
        <v>74</v>
      </c>
      <c r="H186" t="s">
        <v>74</v>
      </c>
      <c r="I186" t="s">
        <v>1089</v>
      </c>
      <c r="J186" t="s">
        <v>1090</v>
      </c>
      <c r="K186" t="s">
        <v>74</v>
      </c>
      <c r="L186" t="s">
        <v>74</v>
      </c>
      <c r="M186" t="s">
        <v>78</v>
      </c>
      <c r="N186" t="s">
        <v>341</v>
      </c>
      <c r="O186" t="s">
        <v>1091</v>
      </c>
      <c r="P186" t="s">
        <v>1092</v>
      </c>
      <c r="Q186" t="s">
        <v>1093</v>
      </c>
      <c r="R186" t="s">
        <v>1094</v>
      </c>
      <c r="S186" t="s">
        <v>74</v>
      </c>
      <c r="T186" t="s">
        <v>1095</v>
      </c>
      <c r="U186" t="s">
        <v>1096</v>
      </c>
      <c r="V186" t="s">
        <v>1097</v>
      </c>
      <c r="W186" t="s">
        <v>1098</v>
      </c>
      <c r="X186" t="s">
        <v>1099</v>
      </c>
      <c r="Y186" t="s">
        <v>1100</v>
      </c>
      <c r="Z186" t="s">
        <v>1101</v>
      </c>
      <c r="AA186" t="s">
        <v>1102</v>
      </c>
      <c r="AB186" t="s">
        <v>1103</v>
      </c>
      <c r="AC186" t="s">
        <v>74</v>
      </c>
      <c r="AD186" t="s">
        <v>74</v>
      </c>
      <c r="AE186" t="s">
        <v>74</v>
      </c>
      <c r="AF186" t="s">
        <v>74</v>
      </c>
      <c r="AG186">
        <v>36</v>
      </c>
      <c r="AH186">
        <v>5</v>
      </c>
      <c r="AI186">
        <v>5</v>
      </c>
      <c r="AJ186">
        <v>3</v>
      </c>
      <c r="AK186">
        <v>12</v>
      </c>
      <c r="AL186" t="s">
        <v>1080</v>
      </c>
      <c r="AM186" t="s">
        <v>670</v>
      </c>
      <c r="AN186" t="s">
        <v>1081</v>
      </c>
      <c r="AO186" t="s">
        <v>74</v>
      </c>
      <c r="AP186" t="s">
        <v>74</v>
      </c>
      <c r="AQ186" t="s">
        <v>1104</v>
      </c>
      <c r="AR186" t="s">
        <v>74</v>
      </c>
      <c r="AS186" t="s">
        <v>74</v>
      </c>
      <c r="AT186" t="s">
        <v>74</v>
      </c>
      <c r="AU186">
        <v>2022</v>
      </c>
      <c r="AV186" t="s">
        <v>74</v>
      </c>
      <c r="AW186" t="s">
        <v>74</v>
      </c>
      <c r="AX186" t="s">
        <v>74</v>
      </c>
      <c r="AY186" t="s">
        <v>74</v>
      </c>
      <c r="AZ186" t="s">
        <v>74</v>
      </c>
      <c r="BA186" t="s">
        <v>74</v>
      </c>
      <c r="BB186">
        <v>79</v>
      </c>
      <c r="BC186">
        <v>86</v>
      </c>
      <c r="BD186" t="s">
        <v>74</v>
      </c>
      <c r="BE186" t="s">
        <v>1105</v>
      </c>
      <c r="BF186" t="str">
        <f>HYPERLINK("http://dx.doi.org/10.1145/3533271.3561738","http://dx.doi.org/10.1145/3533271.3561738")</f>
        <v>http://dx.doi.org/10.1145/3533271.3561738</v>
      </c>
      <c r="BG186" t="s">
        <v>74</v>
      </c>
      <c r="BH186" t="s">
        <v>74</v>
      </c>
      <c r="BI186">
        <v>8</v>
      </c>
      <c r="BJ186" t="s">
        <v>1106</v>
      </c>
      <c r="BK186" t="s">
        <v>1107</v>
      </c>
      <c r="BL186" t="s">
        <v>1108</v>
      </c>
      <c r="BM186" t="s">
        <v>1109</v>
      </c>
      <c r="BN186" t="s">
        <v>74</v>
      </c>
      <c r="BO186" t="s">
        <v>210</v>
      </c>
      <c r="BP186" t="s">
        <v>74</v>
      </c>
      <c r="BQ186" t="s">
        <v>74</v>
      </c>
      <c r="BR186" t="s">
        <v>105</v>
      </c>
      <c r="BS186" t="s">
        <v>1110</v>
      </c>
      <c r="BT186" t="str">
        <f>HYPERLINK("https%3A%2F%2Fwww.webofscience.com%2Fwos%2Fwoscc%2Ffull-record%2FWOS:001103234000010","View Full Record in Web of Science")</f>
        <v>View Full Record in Web of Science</v>
      </c>
    </row>
    <row r="187" spans="1:72" x14ac:dyDescent="0.25">
      <c r="A187" t="s">
        <v>72</v>
      </c>
      <c r="B187" t="s">
        <v>4017</v>
      </c>
      <c r="I187" t="s">
        <v>1246</v>
      </c>
      <c r="AL187" t="s">
        <v>4024</v>
      </c>
      <c r="AU187">
        <v>2020</v>
      </c>
      <c r="BE187" t="s">
        <v>4016</v>
      </c>
    </row>
    <row r="188" spans="1:72" x14ac:dyDescent="0.25">
      <c r="A188" t="s">
        <v>72</v>
      </c>
      <c r="B188" t="s">
        <v>158</v>
      </c>
      <c r="C188" t="s">
        <v>74</v>
      </c>
      <c r="D188" t="s">
        <v>74</v>
      </c>
      <c r="E188" t="s">
        <v>74</v>
      </c>
      <c r="F188" t="s">
        <v>159</v>
      </c>
      <c r="G188" t="s">
        <v>74</v>
      </c>
      <c r="H188" t="s">
        <v>74</v>
      </c>
      <c r="I188" t="s">
        <v>160</v>
      </c>
      <c r="J188" t="s">
        <v>161</v>
      </c>
      <c r="K188" t="s">
        <v>74</v>
      </c>
      <c r="L188" t="s">
        <v>74</v>
      </c>
      <c r="M188" t="s">
        <v>78</v>
      </c>
      <c r="N188" t="s">
        <v>79</v>
      </c>
      <c r="O188" t="s">
        <v>74</v>
      </c>
      <c r="P188" t="s">
        <v>74</v>
      </c>
      <c r="Q188" t="s">
        <v>74</v>
      </c>
      <c r="R188" t="s">
        <v>74</v>
      </c>
      <c r="S188" t="s">
        <v>74</v>
      </c>
      <c r="T188" t="s">
        <v>162</v>
      </c>
      <c r="U188" t="s">
        <v>163</v>
      </c>
      <c r="V188" t="s">
        <v>164</v>
      </c>
      <c r="W188" t="s">
        <v>165</v>
      </c>
      <c r="X188" t="s">
        <v>166</v>
      </c>
      <c r="Y188" t="s">
        <v>167</v>
      </c>
      <c r="Z188" t="s">
        <v>168</v>
      </c>
      <c r="AA188" t="s">
        <v>74</v>
      </c>
      <c r="AB188" t="s">
        <v>74</v>
      </c>
      <c r="AC188" t="s">
        <v>74</v>
      </c>
      <c r="AD188" t="s">
        <v>74</v>
      </c>
      <c r="AE188" t="s">
        <v>169</v>
      </c>
      <c r="AF188" t="s">
        <v>74</v>
      </c>
      <c r="AG188">
        <v>75</v>
      </c>
      <c r="AH188">
        <v>0</v>
      </c>
      <c r="AI188">
        <v>0</v>
      </c>
      <c r="AJ188">
        <v>2</v>
      </c>
      <c r="AK188">
        <v>4</v>
      </c>
      <c r="AL188" t="s">
        <v>170</v>
      </c>
      <c r="AM188" t="s">
        <v>171</v>
      </c>
      <c r="AN188" t="s">
        <v>172</v>
      </c>
      <c r="AO188" t="s">
        <v>173</v>
      </c>
      <c r="AP188" t="s">
        <v>174</v>
      </c>
      <c r="AQ188" t="s">
        <v>74</v>
      </c>
      <c r="AR188" t="s">
        <v>175</v>
      </c>
      <c r="AS188" t="s">
        <v>176</v>
      </c>
      <c r="AT188" t="s">
        <v>177</v>
      </c>
      <c r="AU188">
        <v>2025</v>
      </c>
      <c r="AV188">
        <v>21</v>
      </c>
      <c r="AW188">
        <v>1</v>
      </c>
      <c r="AX188" t="s">
        <v>74</v>
      </c>
      <c r="AY188" t="s">
        <v>74</v>
      </c>
      <c r="AZ188" t="s">
        <v>74</v>
      </c>
      <c r="BA188" t="s">
        <v>74</v>
      </c>
      <c r="BB188">
        <v>46</v>
      </c>
      <c r="BC188">
        <v>66</v>
      </c>
      <c r="BD188" t="s">
        <v>74</v>
      </c>
      <c r="BE188" t="s">
        <v>178</v>
      </c>
      <c r="BF188" t="str">
        <f>HYPERLINK("http://dx.doi.org/10.1108/IJMF-12-2023-0612","http://dx.doi.org/10.1108/IJMF-12-2023-0612")</f>
        <v>http://dx.doi.org/10.1108/IJMF-12-2023-0612</v>
      </c>
      <c r="BG188" t="s">
        <v>74</v>
      </c>
      <c r="BH188" t="s">
        <v>152</v>
      </c>
      <c r="BI188">
        <v>21</v>
      </c>
      <c r="BJ188" t="s">
        <v>179</v>
      </c>
      <c r="BK188" t="s">
        <v>154</v>
      </c>
      <c r="BL188" t="s">
        <v>155</v>
      </c>
      <c r="BM188" t="s">
        <v>180</v>
      </c>
      <c r="BN188" t="s">
        <v>74</v>
      </c>
      <c r="BO188" t="s">
        <v>74</v>
      </c>
      <c r="BP188" t="s">
        <v>74</v>
      </c>
      <c r="BQ188" t="s">
        <v>74</v>
      </c>
      <c r="BR188" t="s">
        <v>105</v>
      </c>
      <c r="BS188" t="s">
        <v>181</v>
      </c>
      <c r="BT188" t="str">
        <f>HYPERLINK("https%3A%2F%2Fwww.webofscience.com%2Fwos%2Fwoscc%2Ffull-record%2FWOS:001262339500001","View Full Record in Web of Science")</f>
        <v>View Full Record in Web of Science</v>
      </c>
    </row>
    <row r="189" spans="1:72" x14ac:dyDescent="0.25">
      <c r="A189" s="4" t="s">
        <v>72</v>
      </c>
      <c r="B189" s="4" t="s">
        <v>4100</v>
      </c>
      <c r="C189" s="4" t="s">
        <v>74</v>
      </c>
      <c r="D189" s="4" t="s">
        <v>74</v>
      </c>
      <c r="E189" s="4" t="s">
        <v>74</v>
      </c>
      <c r="F189" s="4" t="s">
        <v>4101</v>
      </c>
      <c r="G189" s="4" t="s">
        <v>74</v>
      </c>
      <c r="H189" s="4" t="s">
        <v>74</v>
      </c>
      <c r="I189" s="4" t="s">
        <v>4102</v>
      </c>
      <c r="J189" s="4" t="s">
        <v>4103</v>
      </c>
      <c r="K189" s="4" t="s">
        <v>74</v>
      </c>
      <c r="L189" s="4" t="s">
        <v>74</v>
      </c>
      <c r="M189" s="4" t="s">
        <v>78</v>
      </c>
      <c r="N189" s="4" t="s">
        <v>79</v>
      </c>
      <c r="O189" s="4" t="s">
        <v>74</v>
      </c>
      <c r="P189" s="4" t="s">
        <v>74</v>
      </c>
      <c r="Q189" s="4" t="s">
        <v>74</v>
      </c>
      <c r="R189" s="4" t="s">
        <v>74</v>
      </c>
      <c r="S189" s="4" t="s">
        <v>74</v>
      </c>
      <c r="T189" s="4" t="s">
        <v>4104</v>
      </c>
      <c r="U189" s="4" t="s">
        <v>4105</v>
      </c>
      <c r="V189" s="4" t="s">
        <v>4106</v>
      </c>
      <c r="W189" s="4" t="s">
        <v>4107</v>
      </c>
      <c r="X189" s="4" t="s">
        <v>4108</v>
      </c>
      <c r="Y189" s="4" t="s">
        <v>4109</v>
      </c>
      <c r="Z189" s="4" t="s">
        <v>4110</v>
      </c>
      <c r="AA189" s="4" t="s">
        <v>4111</v>
      </c>
      <c r="AB189" s="4" t="s">
        <v>4112</v>
      </c>
      <c r="AC189" s="4" t="s">
        <v>4113</v>
      </c>
      <c r="AD189" s="4" t="s">
        <v>4114</v>
      </c>
      <c r="AE189" s="4" t="s">
        <v>4115</v>
      </c>
      <c r="AF189" s="4" t="s">
        <v>74</v>
      </c>
      <c r="AG189" s="4">
        <v>120</v>
      </c>
      <c r="AH189" s="4">
        <v>45</v>
      </c>
      <c r="AI189" s="4">
        <v>46</v>
      </c>
      <c r="AJ189" s="4">
        <v>121</v>
      </c>
      <c r="AK189" s="4">
        <v>453</v>
      </c>
      <c r="AL189" s="4" t="s">
        <v>119</v>
      </c>
      <c r="AM189" s="4" t="s">
        <v>670</v>
      </c>
      <c r="AN189" s="4" t="s">
        <v>1655</v>
      </c>
      <c r="AO189" s="4" t="s">
        <v>4116</v>
      </c>
      <c r="AP189" s="4" t="s">
        <v>4117</v>
      </c>
      <c r="AQ189" s="4" t="s">
        <v>74</v>
      </c>
      <c r="AR189" s="4" t="s">
        <v>4118</v>
      </c>
      <c r="AS189" s="4" t="s">
        <v>4119</v>
      </c>
      <c r="AT189" s="4" t="s">
        <v>948</v>
      </c>
      <c r="AU189" s="4">
        <v>2023</v>
      </c>
      <c r="AV189" s="4">
        <v>56</v>
      </c>
      <c r="AW189" s="4">
        <v>2</v>
      </c>
      <c r="AX189" s="4" t="s">
        <v>74</v>
      </c>
      <c r="AY189" s="4" t="s">
        <v>74</v>
      </c>
      <c r="AZ189" s="4" t="s">
        <v>74</v>
      </c>
      <c r="BA189" s="4" t="s">
        <v>74</v>
      </c>
      <c r="BB189" s="4">
        <v>1113</v>
      </c>
      <c r="BC189" s="4">
        <v>1146</v>
      </c>
      <c r="BD189" s="4" t="s">
        <v>74</v>
      </c>
      <c r="BE189" s="4" t="s">
        <v>4120</v>
      </c>
      <c r="BF189" s="4">
        <v>0</v>
      </c>
      <c r="BG189" s="4" t="s">
        <v>74</v>
      </c>
      <c r="BH189" s="4" t="s">
        <v>767</v>
      </c>
      <c r="BI189" s="4">
        <v>34</v>
      </c>
      <c r="BJ189" s="4" t="s">
        <v>153</v>
      </c>
      <c r="BK189" s="4" t="s">
        <v>208</v>
      </c>
      <c r="BL189" s="4" t="s">
        <v>155</v>
      </c>
      <c r="BM189" s="4" t="s">
        <v>4121</v>
      </c>
      <c r="BN189" s="4" t="s">
        <v>74</v>
      </c>
      <c r="BO189" s="4" t="s">
        <v>74</v>
      </c>
      <c r="BP189" s="4" t="s">
        <v>74</v>
      </c>
      <c r="BQ189" s="4" t="s">
        <v>74</v>
      </c>
      <c r="BR189" s="4" t="s">
        <v>3890</v>
      </c>
      <c r="BS189" s="4" t="s">
        <v>4122</v>
      </c>
      <c r="BT189" s="4">
        <v>0</v>
      </c>
    </row>
    <row r="190" spans="1:72" x14ac:dyDescent="0.25">
      <c r="A190" s="3" t="s">
        <v>72</v>
      </c>
      <c r="B190" s="3" t="s">
        <v>4014</v>
      </c>
      <c r="I190" t="s">
        <v>4018</v>
      </c>
      <c r="AL190" t="s">
        <v>4025</v>
      </c>
      <c r="AU190">
        <v>2024</v>
      </c>
      <c r="BE190" t="s">
        <v>4015</v>
      </c>
    </row>
    <row r="191" spans="1:72" x14ac:dyDescent="0.25">
      <c r="A191" t="s">
        <v>72</v>
      </c>
      <c r="B191" t="s">
        <v>527</v>
      </c>
      <c r="C191" t="s">
        <v>74</v>
      </c>
      <c r="D191" t="s">
        <v>74</v>
      </c>
      <c r="E191" t="s">
        <v>74</v>
      </c>
      <c r="F191" t="s">
        <v>528</v>
      </c>
      <c r="G191" t="s">
        <v>74</v>
      </c>
      <c r="H191" t="s">
        <v>74</v>
      </c>
      <c r="I191" t="s">
        <v>529</v>
      </c>
      <c r="J191" t="s">
        <v>530</v>
      </c>
      <c r="K191" t="s">
        <v>74</v>
      </c>
      <c r="L191" t="s">
        <v>74</v>
      </c>
      <c r="M191" t="s">
        <v>78</v>
      </c>
      <c r="N191" t="s">
        <v>79</v>
      </c>
      <c r="O191" t="s">
        <v>74</v>
      </c>
      <c r="P191" t="s">
        <v>74</v>
      </c>
      <c r="Q191" t="s">
        <v>74</v>
      </c>
      <c r="R191" t="s">
        <v>74</v>
      </c>
      <c r="S191" t="s">
        <v>74</v>
      </c>
      <c r="T191" t="s">
        <v>74</v>
      </c>
      <c r="U191" t="s">
        <v>531</v>
      </c>
      <c r="V191" t="s">
        <v>532</v>
      </c>
      <c r="W191" t="s">
        <v>533</v>
      </c>
      <c r="X191" t="s">
        <v>534</v>
      </c>
      <c r="Y191" t="s">
        <v>535</v>
      </c>
      <c r="Z191" t="s">
        <v>536</v>
      </c>
      <c r="AA191" t="s">
        <v>537</v>
      </c>
      <c r="AB191" t="s">
        <v>538</v>
      </c>
      <c r="AC191" t="s">
        <v>74</v>
      </c>
      <c r="AD191" t="s">
        <v>74</v>
      </c>
      <c r="AE191" t="s">
        <v>74</v>
      </c>
      <c r="AF191" t="s">
        <v>74</v>
      </c>
      <c r="AG191">
        <v>88</v>
      </c>
      <c r="AH191">
        <v>3</v>
      </c>
      <c r="AI191">
        <v>3</v>
      </c>
      <c r="AJ191">
        <v>1</v>
      </c>
      <c r="AK191">
        <v>14</v>
      </c>
      <c r="AL191" t="s">
        <v>539</v>
      </c>
      <c r="AM191" t="s">
        <v>540</v>
      </c>
      <c r="AN191" t="s">
        <v>541</v>
      </c>
      <c r="AO191" t="s">
        <v>542</v>
      </c>
      <c r="AP191" t="s">
        <v>543</v>
      </c>
      <c r="AQ191" t="s">
        <v>74</v>
      </c>
      <c r="AR191" t="s">
        <v>530</v>
      </c>
      <c r="AS191" t="s">
        <v>544</v>
      </c>
      <c r="AT191" t="s">
        <v>545</v>
      </c>
      <c r="AU191">
        <v>2023</v>
      </c>
      <c r="AV191">
        <v>33</v>
      </c>
      <c r="AW191">
        <v>8</v>
      </c>
      <c r="AX191" t="s">
        <v>74</v>
      </c>
      <c r="AY191" t="s">
        <v>74</v>
      </c>
      <c r="AZ191" t="s">
        <v>74</v>
      </c>
      <c r="BA191" t="s">
        <v>74</v>
      </c>
      <c r="BB191" t="s">
        <v>74</v>
      </c>
      <c r="BC191" t="s">
        <v>74</v>
      </c>
      <c r="BD191">
        <v>83146</v>
      </c>
      <c r="BE191" t="s">
        <v>546</v>
      </c>
      <c r="BF191" t="str">
        <f>HYPERLINK("http://dx.doi.org/10.1063/5.0165635","http://dx.doi.org/10.1063/5.0165635")</f>
        <v>http://dx.doi.org/10.1063/5.0165635</v>
      </c>
      <c r="BG191" t="s">
        <v>74</v>
      </c>
      <c r="BH191" t="s">
        <v>74</v>
      </c>
      <c r="BI191">
        <v>13</v>
      </c>
      <c r="BJ191" t="s">
        <v>547</v>
      </c>
      <c r="BK191" t="s">
        <v>101</v>
      </c>
      <c r="BL191" t="s">
        <v>548</v>
      </c>
      <c r="BM191" t="s">
        <v>549</v>
      </c>
      <c r="BN191">
        <v>38060783</v>
      </c>
      <c r="BO191" t="s">
        <v>408</v>
      </c>
      <c r="BP191" t="s">
        <v>74</v>
      </c>
      <c r="BQ191" t="s">
        <v>74</v>
      </c>
      <c r="BR191" t="s">
        <v>105</v>
      </c>
      <c r="BS191" t="s">
        <v>550</v>
      </c>
      <c r="BT191" t="str">
        <f>HYPERLINK("https%3A%2F%2Fwww.webofscience.com%2Fwos%2Fwoscc%2Ffull-record%2FWOS:001052323600007","View Full Record in Web of Science")</f>
        <v>View Full Record in Web of Science</v>
      </c>
    </row>
    <row r="192" spans="1:72" x14ac:dyDescent="0.25">
      <c r="A192" t="s">
        <v>334</v>
      </c>
      <c r="B192" t="s">
        <v>701</v>
      </c>
      <c r="C192" t="s">
        <v>74</v>
      </c>
      <c r="D192" t="s">
        <v>74</v>
      </c>
      <c r="E192" t="s">
        <v>658</v>
      </c>
      <c r="F192" t="s">
        <v>702</v>
      </c>
      <c r="G192" t="s">
        <v>74</v>
      </c>
      <c r="H192" t="s">
        <v>74</v>
      </c>
      <c r="I192" t="s">
        <v>703</v>
      </c>
      <c r="J192" t="s">
        <v>704</v>
      </c>
      <c r="K192" t="s">
        <v>705</v>
      </c>
      <c r="L192" t="s">
        <v>74</v>
      </c>
      <c r="M192" t="s">
        <v>78</v>
      </c>
      <c r="N192" t="s">
        <v>341</v>
      </c>
      <c r="O192" t="s">
        <v>706</v>
      </c>
      <c r="P192" t="s">
        <v>707</v>
      </c>
      <c r="Q192" t="s">
        <v>708</v>
      </c>
      <c r="R192" t="s">
        <v>709</v>
      </c>
      <c r="S192" t="s">
        <v>74</v>
      </c>
      <c r="T192" t="s">
        <v>710</v>
      </c>
      <c r="U192" t="s">
        <v>74</v>
      </c>
      <c r="V192" t="s">
        <v>711</v>
      </c>
      <c r="W192" t="s">
        <v>712</v>
      </c>
      <c r="X192" t="s">
        <v>713</v>
      </c>
      <c r="Y192" t="s">
        <v>714</v>
      </c>
      <c r="Z192" t="s">
        <v>715</v>
      </c>
      <c r="AA192" t="s">
        <v>716</v>
      </c>
      <c r="AB192" t="s">
        <v>74</v>
      </c>
      <c r="AC192" t="s">
        <v>717</v>
      </c>
      <c r="AD192" t="s">
        <v>717</v>
      </c>
      <c r="AE192" t="s">
        <v>718</v>
      </c>
      <c r="AF192" t="s">
        <v>74</v>
      </c>
      <c r="AG192">
        <v>26</v>
      </c>
      <c r="AH192">
        <v>2</v>
      </c>
      <c r="AI192">
        <v>2</v>
      </c>
      <c r="AJ192">
        <v>6</v>
      </c>
      <c r="AK192">
        <v>10</v>
      </c>
      <c r="AL192" t="s">
        <v>658</v>
      </c>
      <c r="AM192" t="s">
        <v>670</v>
      </c>
      <c r="AN192" t="s">
        <v>671</v>
      </c>
      <c r="AO192" t="s">
        <v>719</v>
      </c>
      <c r="AP192" t="s">
        <v>74</v>
      </c>
      <c r="AQ192" t="s">
        <v>720</v>
      </c>
      <c r="AR192" t="s">
        <v>721</v>
      </c>
      <c r="AS192" t="s">
        <v>74</v>
      </c>
      <c r="AT192" t="s">
        <v>74</v>
      </c>
      <c r="AU192">
        <v>2023</v>
      </c>
      <c r="AV192" t="s">
        <v>74</v>
      </c>
      <c r="AW192" t="s">
        <v>74</v>
      </c>
      <c r="AX192" t="s">
        <v>74</v>
      </c>
      <c r="AY192" t="s">
        <v>74</v>
      </c>
      <c r="AZ192" t="s">
        <v>74</v>
      </c>
      <c r="BA192" t="s">
        <v>74</v>
      </c>
      <c r="BB192" t="s">
        <v>74</v>
      </c>
      <c r="BC192" t="s">
        <v>74</v>
      </c>
      <c r="BD192" t="s">
        <v>74</v>
      </c>
      <c r="BE192" t="s">
        <v>722</v>
      </c>
      <c r="BF192" t="str">
        <f>HYPERLINK("http://dx.doi.org/10.1109/SysCon53073.2023.10131091","http://dx.doi.org/10.1109/SysCon53073.2023.10131091")</f>
        <v>http://dx.doi.org/10.1109/SysCon53073.2023.10131091</v>
      </c>
      <c r="BG192" t="s">
        <v>74</v>
      </c>
      <c r="BH192" t="s">
        <v>74</v>
      </c>
      <c r="BI192">
        <v>7</v>
      </c>
      <c r="BJ192" t="s">
        <v>723</v>
      </c>
      <c r="BK192" t="s">
        <v>359</v>
      </c>
      <c r="BL192" t="s">
        <v>724</v>
      </c>
      <c r="BM192" t="s">
        <v>725</v>
      </c>
      <c r="BN192" t="s">
        <v>74</v>
      </c>
      <c r="BO192" t="s">
        <v>408</v>
      </c>
      <c r="BP192" t="s">
        <v>74</v>
      </c>
      <c r="BQ192" t="s">
        <v>74</v>
      </c>
      <c r="BR192" t="s">
        <v>105</v>
      </c>
      <c r="BS192" t="s">
        <v>726</v>
      </c>
      <c r="BT192" t="str">
        <f>HYPERLINK("https%3A%2F%2Fwww.webofscience.com%2Fwos%2Fwoscc%2Ffull-record%2FWOS:001027247800044","View Full Record in Web of Science")</f>
        <v>View Full Record in Web of Science</v>
      </c>
    </row>
    <row r="193" spans="1:72" x14ac:dyDescent="0.25">
      <c r="A193" t="s">
        <v>72</v>
      </c>
      <c r="B193" t="s">
        <v>1176</v>
      </c>
      <c r="C193" t="s">
        <v>74</v>
      </c>
      <c r="D193" t="s">
        <v>74</v>
      </c>
      <c r="E193" t="s">
        <v>74</v>
      </c>
      <c r="F193" t="s">
        <v>1177</v>
      </c>
      <c r="G193" t="s">
        <v>74</v>
      </c>
      <c r="H193" t="s">
        <v>74</v>
      </c>
      <c r="I193" t="s">
        <v>1178</v>
      </c>
      <c r="J193" t="s">
        <v>1179</v>
      </c>
      <c r="K193" t="s">
        <v>74</v>
      </c>
      <c r="L193" t="s">
        <v>74</v>
      </c>
      <c r="M193" t="s">
        <v>78</v>
      </c>
      <c r="N193" t="s">
        <v>79</v>
      </c>
      <c r="O193" t="s">
        <v>74</v>
      </c>
      <c r="P193" t="s">
        <v>74</v>
      </c>
      <c r="Q193" t="s">
        <v>74</v>
      </c>
      <c r="R193" t="s">
        <v>74</v>
      </c>
      <c r="S193" t="s">
        <v>74</v>
      </c>
      <c r="T193" t="s">
        <v>74</v>
      </c>
      <c r="U193" t="s">
        <v>1180</v>
      </c>
      <c r="V193" t="s">
        <v>1181</v>
      </c>
      <c r="W193" t="s">
        <v>1182</v>
      </c>
      <c r="X193" t="s">
        <v>1183</v>
      </c>
      <c r="Y193" t="s">
        <v>1184</v>
      </c>
      <c r="Z193" t="s">
        <v>74</v>
      </c>
      <c r="AA193" t="s">
        <v>74</v>
      </c>
      <c r="AB193" t="s">
        <v>74</v>
      </c>
      <c r="AC193" t="s">
        <v>74</v>
      </c>
      <c r="AD193" t="s">
        <v>74</v>
      </c>
      <c r="AE193" t="s">
        <v>74</v>
      </c>
      <c r="AF193" t="s">
        <v>74</v>
      </c>
      <c r="AG193">
        <v>117</v>
      </c>
      <c r="AH193">
        <v>40</v>
      </c>
      <c r="AI193">
        <v>40</v>
      </c>
      <c r="AJ193">
        <v>0</v>
      </c>
      <c r="AK193">
        <v>15</v>
      </c>
      <c r="AL193" t="s">
        <v>1179</v>
      </c>
      <c r="AM193" t="s">
        <v>1185</v>
      </c>
      <c r="AN193" t="s">
        <v>1186</v>
      </c>
      <c r="AO193" t="s">
        <v>1187</v>
      </c>
      <c r="AP193" t="s">
        <v>1188</v>
      </c>
      <c r="AQ193" t="s">
        <v>74</v>
      </c>
      <c r="AR193" t="s">
        <v>1189</v>
      </c>
      <c r="AS193" t="s">
        <v>1190</v>
      </c>
      <c r="AT193" t="s">
        <v>787</v>
      </c>
      <c r="AU193">
        <v>2015</v>
      </c>
      <c r="AV193">
        <v>68</v>
      </c>
      <c r="AW193">
        <v>6</v>
      </c>
      <c r="AX193" t="s">
        <v>74</v>
      </c>
      <c r="AY193" t="s">
        <v>74</v>
      </c>
      <c r="AZ193" t="s">
        <v>74</v>
      </c>
      <c r="BA193" t="s">
        <v>74</v>
      </c>
      <c r="BB193">
        <v>1607</v>
      </c>
      <c r="BC193">
        <v>1671</v>
      </c>
      <c r="BD193" t="s">
        <v>74</v>
      </c>
      <c r="BE193" s="3" t="s">
        <v>4124</v>
      </c>
      <c r="BF193" t="s">
        <v>74</v>
      </c>
      <c r="BG193" t="s">
        <v>74</v>
      </c>
      <c r="BH193" t="s">
        <v>74</v>
      </c>
      <c r="BI193">
        <v>65</v>
      </c>
      <c r="BJ193" t="s">
        <v>1191</v>
      </c>
      <c r="BK193" t="s">
        <v>208</v>
      </c>
      <c r="BL193" t="s">
        <v>1192</v>
      </c>
      <c r="BM193" t="s">
        <v>1193</v>
      </c>
      <c r="BN193" t="s">
        <v>74</v>
      </c>
      <c r="BO193" t="s">
        <v>74</v>
      </c>
      <c r="BP193" t="s">
        <v>74</v>
      </c>
      <c r="BQ193" t="s">
        <v>74</v>
      </c>
      <c r="BR193" t="s">
        <v>105</v>
      </c>
      <c r="BS193" t="s">
        <v>1194</v>
      </c>
      <c r="BT193" t="str">
        <f>HYPERLINK("https%3A%2F%2Fwww.webofscience.com%2Fwos%2Fwoscc%2Ffull-record%2FWOS:000369172200003","View Full Record in Web of Science")</f>
        <v>View Full Record in Web of Science</v>
      </c>
    </row>
    <row r="194" spans="1:72" x14ac:dyDescent="0.25">
      <c r="A194" s="3" t="s">
        <v>334</v>
      </c>
      <c r="B194" t="s">
        <v>4011</v>
      </c>
      <c r="I194" t="s">
        <v>4019</v>
      </c>
      <c r="O194" t="s">
        <v>4012</v>
      </c>
      <c r="AL194" t="s">
        <v>658</v>
      </c>
      <c r="AU194">
        <v>2023</v>
      </c>
      <c r="BE194" t="s">
        <v>4013</v>
      </c>
    </row>
    <row r="195" spans="1:72" x14ac:dyDescent="0.25">
      <c r="A195" t="s">
        <v>72</v>
      </c>
      <c r="B195" t="s">
        <v>551</v>
      </c>
      <c r="C195" t="s">
        <v>74</v>
      </c>
      <c r="D195" t="s">
        <v>74</v>
      </c>
      <c r="E195" t="s">
        <v>74</v>
      </c>
      <c r="F195" t="s">
        <v>552</v>
      </c>
      <c r="G195" t="s">
        <v>74</v>
      </c>
      <c r="H195" t="s">
        <v>74</v>
      </c>
      <c r="I195" t="s">
        <v>553</v>
      </c>
      <c r="J195" t="s">
        <v>434</v>
      </c>
      <c r="K195" t="s">
        <v>74</v>
      </c>
      <c r="L195" t="s">
        <v>74</v>
      </c>
      <c r="M195" t="s">
        <v>78</v>
      </c>
      <c r="N195" t="s">
        <v>79</v>
      </c>
      <c r="O195" t="s">
        <v>74</v>
      </c>
      <c r="P195" t="s">
        <v>74</v>
      </c>
      <c r="Q195" t="s">
        <v>74</v>
      </c>
      <c r="R195" t="s">
        <v>74</v>
      </c>
      <c r="S195" t="s">
        <v>74</v>
      </c>
      <c r="T195" t="s">
        <v>554</v>
      </c>
      <c r="U195" t="s">
        <v>74</v>
      </c>
      <c r="V195" t="s">
        <v>555</v>
      </c>
      <c r="W195" t="s">
        <v>556</v>
      </c>
      <c r="X195" t="s">
        <v>557</v>
      </c>
      <c r="Y195" t="s">
        <v>558</v>
      </c>
      <c r="Z195" t="s">
        <v>559</v>
      </c>
      <c r="AA195" t="s">
        <v>560</v>
      </c>
      <c r="AB195" t="s">
        <v>561</v>
      </c>
      <c r="AC195" t="s">
        <v>74</v>
      </c>
      <c r="AD195" t="s">
        <v>74</v>
      </c>
      <c r="AE195" t="s">
        <v>74</v>
      </c>
      <c r="AF195" t="s">
        <v>74</v>
      </c>
      <c r="AG195">
        <v>45</v>
      </c>
      <c r="AH195">
        <v>7</v>
      </c>
      <c r="AI195">
        <v>7</v>
      </c>
      <c r="AJ195">
        <v>2</v>
      </c>
      <c r="AK195">
        <v>17</v>
      </c>
      <c r="AL195" t="s">
        <v>443</v>
      </c>
      <c r="AM195" t="s">
        <v>444</v>
      </c>
      <c r="AN195" t="s">
        <v>445</v>
      </c>
      <c r="AO195" t="s">
        <v>446</v>
      </c>
      <c r="AP195" t="s">
        <v>447</v>
      </c>
      <c r="AQ195" t="s">
        <v>74</v>
      </c>
      <c r="AR195" t="s">
        <v>448</v>
      </c>
      <c r="AS195" t="s">
        <v>449</v>
      </c>
      <c r="AT195" t="s">
        <v>562</v>
      </c>
      <c r="AU195">
        <v>2023</v>
      </c>
      <c r="AV195">
        <v>234</v>
      </c>
      <c r="AW195" t="s">
        <v>74</v>
      </c>
      <c r="AX195" t="s">
        <v>74</v>
      </c>
      <c r="AY195" t="s">
        <v>74</v>
      </c>
      <c r="AZ195" t="s">
        <v>74</v>
      </c>
      <c r="BA195" t="s">
        <v>74</v>
      </c>
      <c r="BB195" t="s">
        <v>74</v>
      </c>
      <c r="BC195" t="s">
        <v>74</v>
      </c>
      <c r="BD195">
        <v>120939</v>
      </c>
      <c r="BE195" t="s">
        <v>563</v>
      </c>
      <c r="BF195" t="str">
        <f>HYPERLINK("http://dx.doi.org/10.1016/j.eswa.2023.120939","http://dx.doi.org/10.1016/j.eswa.2023.120939")</f>
        <v>http://dx.doi.org/10.1016/j.eswa.2023.120939</v>
      </c>
      <c r="BG195" t="s">
        <v>74</v>
      </c>
      <c r="BH195" t="s">
        <v>564</v>
      </c>
      <c r="BI195">
        <v>10</v>
      </c>
      <c r="BJ195" t="s">
        <v>454</v>
      </c>
      <c r="BK195" t="s">
        <v>101</v>
      </c>
      <c r="BL195" t="s">
        <v>455</v>
      </c>
      <c r="BM195" t="s">
        <v>565</v>
      </c>
      <c r="BN195" t="s">
        <v>74</v>
      </c>
      <c r="BO195" t="s">
        <v>210</v>
      </c>
      <c r="BP195" t="s">
        <v>74</v>
      </c>
      <c r="BQ195" t="s">
        <v>74</v>
      </c>
      <c r="BR195" t="s">
        <v>105</v>
      </c>
      <c r="BS195" t="s">
        <v>566</v>
      </c>
      <c r="BT195" t="str">
        <f>HYPERLINK("https%3A%2F%2Fwww.webofscience.com%2Fwos%2Fwoscc%2Ffull-record%2FWOS:001049377200001","View Full Record in Web of Science")</f>
        <v>View Full Record in Web of Science</v>
      </c>
    </row>
    <row r="196" spans="1:72" x14ac:dyDescent="0.25">
      <c r="A196" t="s">
        <v>72</v>
      </c>
      <c r="B196" t="s">
        <v>182</v>
      </c>
      <c r="C196" t="s">
        <v>74</v>
      </c>
      <c r="D196" t="s">
        <v>74</v>
      </c>
      <c r="E196" t="s">
        <v>74</v>
      </c>
      <c r="F196" t="s">
        <v>183</v>
      </c>
      <c r="G196" t="s">
        <v>74</v>
      </c>
      <c r="H196" t="s">
        <v>74</v>
      </c>
      <c r="I196" t="s">
        <v>184</v>
      </c>
      <c r="J196" t="s">
        <v>185</v>
      </c>
      <c r="K196" t="s">
        <v>74</v>
      </c>
      <c r="L196" t="s">
        <v>74</v>
      </c>
      <c r="M196" t="s">
        <v>78</v>
      </c>
      <c r="N196" t="s">
        <v>79</v>
      </c>
      <c r="O196" t="s">
        <v>74</v>
      </c>
      <c r="P196" t="s">
        <v>74</v>
      </c>
      <c r="Q196" t="s">
        <v>74</v>
      </c>
      <c r="R196" t="s">
        <v>74</v>
      </c>
      <c r="S196" t="s">
        <v>74</v>
      </c>
      <c r="T196" t="s">
        <v>186</v>
      </c>
      <c r="U196" t="s">
        <v>187</v>
      </c>
      <c r="V196" t="s">
        <v>188</v>
      </c>
      <c r="W196" t="s">
        <v>189</v>
      </c>
      <c r="X196" t="s">
        <v>190</v>
      </c>
      <c r="Y196" t="s">
        <v>191</v>
      </c>
      <c r="Z196" t="s">
        <v>192</v>
      </c>
      <c r="AA196" t="s">
        <v>193</v>
      </c>
      <c r="AB196" t="s">
        <v>194</v>
      </c>
      <c r="AC196" t="s">
        <v>195</v>
      </c>
      <c r="AD196" t="s">
        <v>196</v>
      </c>
      <c r="AE196" t="s">
        <v>197</v>
      </c>
      <c r="AF196" t="s">
        <v>74</v>
      </c>
      <c r="AG196">
        <v>134</v>
      </c>
      <c r="AH196">
        <v>16</v>
      </c>
      <c r="AI196">
        <v>16</v>
      </c>
      <c r="AJ196">
        <v>33</v>
      </c>
      <c r="AK196">
        <v>73</v>
      </c>
      <c r="AL196" t="s">
        <v>198</v>
      </c>
      <c r="AM196" t="s">
        <v>199</v>
      </c>
      <c r="AN196" t="s">
        <v>200</v>
      </c>
      <c r="AO196" t="s">
        <v>201</v>
      </c>
      <c r="AP196" t="s">
        <v>202</v>
      </c>
      <c r="AQ196" t="s">
        <v>74</v>
      </c>
      <c r="AR196" t="s">
        <v>185</v>
      </c>
      <c r="AS196" t="s">
        <v>203</v>
      </c>
      <c r="AT196" t="s">
        <v>204</v>
      </c>
      <c r="AU196">
        <v>2024</v>
      </c>
      <c r="AV196">
        <v>152</v>
      </c>
      <c r="AW196" t="s">
        <v>74</v>
      </c>
      <c r="AX196" t="s">
        <v>74</v>
      </c>
      <c r="AY196" t="s">
        <v>74</v>
      </c>
      <c r="AZ196" t="s">
        <v>74</v>
      </c>
      <c r="BA196" t="s">
        <v>74</v>
      </c>
      <c r="BB196" t="s">
        <v>74</v>
      </c>
      <c r="BC196" t="s">
        <v>74</v>
      </c>
      <c r="BD196">
        <v>105151</v>
      </c>
      <c r="BE196" t="s">
        <v>205</v>
      </c>
      <c r="BF196" t="str">
        <f>HYPERLINK("http://dx.doi.org/10.1016/j.cities.2024.105151","http://dx.doi.org/10.1016/j.cities.2024.105151")</f>
        <v>http://dx.doi.org/10.1016/j.cities.2024.105151</v>
      </c>
      <c r="BG196" t="s">
        <v>74</v>
      </c>
      <c r="BH196" t="s">
        <v>206</v>
      </c>
      <c r="BI196">
        <v>21</v>
      </c>
      <c r="BJ196" t="s">
        <v>207</v>
      </c>
      <c r="BK196" t="s">
        <v>208</v>
      </c>
      <c r="BL196" t="s">
        <v>207</v>
      </c>
      <c r="BM196" t="s">
        <v>209</v>
      </c>
      <c r="BN196" t="s">
        <v>74</v>
      </c>
      <c r="BO196" t="s">
        <v>210</v>
      </c>
      <c r="BP196" t="s">
        <v>74</v>
      </c>
      <c r="BQ196" t="s">
        <v>74</v>
      </c>
      <c r="BR196" t="s">
        <v>105</v>
      </c>
      <c r="BS196" t="s">
        <v>211</v>
      </c>
      <c r="BT196" t="str">
        <f>HYPERLINK("https%3A%2F%2Fwww.webofscience.com%2Fwos%2Fwoscc%2Ffull-record%2FWOS:001257697800001","View Full Record in Web of Science")</f>
        <v>View Full Record in Web of Science</v>
      </c>
    </row>
    <row r="197" spans="1:72" x14ac:dyDescent="0.25">
      <c r="A197" t="s">
        <v>72</v>
      </c>
      <c r="B197" t="s">
        <v>968</v>
      </c>
      <c r="C197" t="s">
        <v>74</v>
      </c>
      <c r="D197" t="s">
        <v>74</v>
      </c>
      <c r="E197" t="s">
        <v>74</v>
      </c>
      <c r="F197" t="s">
        <v>969</v>
      </c>
      <c r="G197" t="s">
        <v>74</v>
      </c>
      <c r="H197" t="s">
        <v>74</v>
      </c>
      <c r="I197" t="s">
        <v>970</v>
      </c>
      <c r="J197" t="s">
        <v>215</v>
      </c>
      <c r="K197" t="s">
        <v>74</v>
      </c>
      <c r="L197" t="s">
        <v>74</v>
      </c>
      <c r="M197" t="s">
        <v>78</v>
      </c>
      <c r="N197" t="s">
        <v>79</v>
      </c>
      <c r="O197" t="s">
        <v>74</v>
      </c>
      <c r="P197" t="s">
        <v>74</v>
      </c>
      <c r="Q197" t="s">
        <v>74</v>
      </c>
      <c r="R197" t="s">
        <v>74</v>
      </c>
      <c r="S197" t="s">
        <v>74</v>
      </c>
      <c r="T197" t="s">
        <v>971</v>
      </c>
      <c r="U197" t="s">
        <v>972</v>
      </c>
      <c r="V197" t="s">
        <v>973</v>
      </c>
      <c r="W197" t="s">
        <v>974</v>
      </c>
      <c r="X197" t="s">
        <v>975</v>
      </c>
      <c r="Y197" t="s">
        <v>976</v>
      </c>
      <c r="Z197" t="s">
        <v>977</v>
      </c>
      <c r="AA197" t="s">
        <v>978</v>
      </c>
      <c r="AB197" t="s">
        <v>979</v>
      </c>
      <c r="AC197" t="s">
        <v>980</v>
      </c>
      <c r="AD197" t="s">
        <v>981</v>
      </c>
      <c r="AE197" t="s">
        <v>982</v>
      </c>
      <c r="AF197" t="s">
        <v>74</v>
      </c>
      <c r="AG197">
        <v>28</v>
      </c>
      <c r="AH197">
        <v>13</v>
      </c>
      <c r="AI197">
        <v>13</v>
      </c>
      <c r="AJ197">
        <v>0</v>
      </c>
      <c r="AK197">
        <v>10</v>
      </c>
      <c r="AL197" t="s">
        <v>225</v>
      </c>
      <c r="AM197" t="s">
        <v>226</v>
      </c>
      <c r="AN197" t="s">
        <v>227</v>
      </c>
      <c r="AO197" t="s">
        <v>74</v>
      </c>
      <c r="AP197" t="s">
        <v>228</v>
      </c>
      <c r="AQ197" t="s">
        <v>74</v>
      </c>
      <c r="AR197" t="s">
        <v>229</v>
      </c>
      <c r="AS197" t="s">
        <v>230</v>
      </c>
      <c r="AT197" t="s">
        <v>948</v>
      </c>
      <c r="AU197">
        <v>2022</v>
      </c>
      <c r="AV197">
        <v>10</v>
      </c>
      <c r="AW197">
        <v>8</v>
      </c>
      <c r="AX197" t="s">
        <v>74</v>
      </c>
      <c r="AY197" t="s">
        <v>74</v>
      </c>
      <c r="AZ197" t="s">
        <v>74</v>
      </c>
      <c r="BA197" t="s">
        <v>74</v>
      </c>
      <c r="BB197" t="s">
        <v>74</v>
      </c>
      <c r="BC197" t="s">
        <v>74</v>
      </c>
      <c r="BD197">
        <v>1231</v>
      </c>
      <c r="BE197" t="s">
        <v>983</v>
      </c>
      <c r="BF197" t="str">
        <f>HYPERLINK("http://dx.doi.org/10.3390/math10081231","http://dx.doi.org/10.3390/math10081231")</f>
        <v>http://dx.doi.org/10.3390/math10081231</v>
      </c>
      <c r="BG197" t="s">
        <v>74</v>
      </c>
      <c r="BH197" t="s">
        <v>74</v>
      </c>
      <c r="BI197">
        <v>13</v>
      </c>
      <c r="BJ197" t="s">
        <v>230</v>
      </c>
      <c r="BK197" t="s">
        <v>101</v>
      </c>
      <c r="BL197" t="s">
        <v>230</v>
      </c>
      <c r="BM197" t="s">
        <v>984</v>
      </c>
      <c r="BN197" t="s">
        <v>74</v>
      </c>
      <c r="BO197" t="s">
        <v>104</v>
      </c>
      <c r="BP197" t="s">
        <v>74</v>
      </c>
      <c r="BQ197" t="s">
        <v>74</v>
      </c>
      <c r="BR197" t="s">
        <v>105</v>
      </c>
      <c r="BS197" t="s">
        <v>985</v>
      </c>
      <c r="BT197" t="str">
        <f>HYPERLINK("https%3A%2F%2Fwww.webofscience.com%2Fwos%2Fwoscc%2Ffull-record%2FWOS:000786196100001","View Full Record in Web of Science")</f>
        <v>View Full Record in Web of Science</v>
      </c>
    </row>
    <row r="198" spans="1:72" x14ac:dyDescent="0.25">
      <c r="A198" t="s">
        <v>72</v>
      </c>
      <c r="B198" t="s">
        <v>727</v>
      </c>
      <c r="C198" t="s">
        <v>74</v>
      </c>
      <c r="D198" t="s">
        <v>74</v>
      </c>
      <c r="E198" t="s">
        <v>74</v>
      </c>
      <c r="F198" t="s">
        <v>728</v>
      </c>
      <c r="G198" t="s">
        <v>74</v>
      </c>
      <c r="H198" t="s">
        <v>74</v>
      </c>
      <c r="I198" t="s">
        <v>729</v>
      </c>
      <c r="J198" t="s">
        <v>730</v>
      </c>
      <c r="K198" t="s">
        <v>74</v>
      </c>
      <c r="L198" t="s">
        <v>74</v>
      </c>
      <c r="M198" t="s">
        <v>78</v>
      </c>
      <c r="N198" t="s">
        <v>79</v>
      </c>
      <c r="O198" t="s">
        <v>74</v>
      </c>
      <c r="P198" t="s">
        <v>74</v>
      </c>
      <c r="Q198" t="s">
        <v>74</v>
      </c>
      <c r="R198" t="s">
        <v>74</v>
      </c>
      <c r="S198" t="s">
        <v>74</v>
      </c>
      <c r="T198" t="s">
        <v>731</v>
      </c>
      <c r="U198" t="s">
        <v>74</v>
      </c>
      <c r="V198" t="s">
        <v>732</v>
      </c>
      <c r="W198" t="s">
        <v>733</v>
      </c>
      <c r="X198" t="s">
        <v>734</v>
      </c>
      <c r="Y198" t="s">
        <v>735</v>
      </c>
      <c r="Z198" t="s">
        <v>736</v>
      </c>
      <c r="AA198" t="s">
        <v>737</v>
      </c>
      <c r="AB198" t="s">
        <v>74</v>
      </c>
      <c r="AC198" t="s">
        <v>738</v>
      </c>
      <c r="AD198" t="s">
        <v>739</v>
      </c>
      <c r="AE198" t="s">
        <v>740</v>
      </c>
      <c r="AF198" t="s">
        <v>74</v>
      </c>
      <c r="AG198">
        <v>21</v>
      </c>
      <c r="AH198">
        <v>0</v>
      </c>
      <c r="AI198">
        <v>0</v>
      </c>
      <c r="AJ198">
        <v>0</v>
      </c>
      <c r="AK198">
        <v>4</v>
      </c>
      <c r="AL198" t="s">
        <v>741</v>
      </c>
      <c r="AM198" t="s">
        <v>742</v>
      </c>
      <c r="AN198" t="s">
        <v>743</v>
      </c>
      <c r="AO198" t="s">
        <v>744</v>
      </c>
      <c r="AP198" t="s">
        <v>745</v>
      </c>
      <c r="AQ198" t="s">
        <v>74</v>
      </c>
      <c r="AR198" t="s">
        <v>746</v>
      </c>
      <c r="AS198" t="s">
        <v>747</v>
      </c>
      <c r="AT198" t="s">
        <v>74</v>
      </c>
      <c r="AU198">
        <v>2023</v>
      </c>
      <c r="AV198">
        <v>10</v>
      </c>
      <c r="AW198" t="s">
        <v>748</v>
      </c>
      <c r="AX198" t="s">
        <v>74</v>
      </c>
      <c r="AY198" t="s">
        <v>74</v>
      </c>
      <c r="AZ198" t="s">
        <v>74</v>
      </c>
      <c r="BA198" t="s">
        <v>74</v>
      </c>
      <c r="BB198">
        <v>39</v>
      </c>
      <c r="BC198">
        <v>51</v>
      </c>
      <c r="BD198" t="s">
        <v>74</v>
      </c>
      <c r="BE198" t="s">
        <v>749</v>
      </c>
      <c r="BF198" t="str">
        <f>HYPERLINK("http://dx.doi.org/10.3233/AF-220432","http://dx.doi.org/10.3233/AF-220432")</f>
        <v>http://dx.doi.org/10.3233/AF-220432</v>
      </c>
      <c r="BG198" t="s">
        <v>74</v>
      </c>
      <c r="BH198" t="s">
        <v>74</v>
      </c>
      <c r="BI198">
        <v>13</v>
      </c>
      <c r="BJ198" t="s">
        <v>179</v>
      </c>
      <c r="BK198" t="s">
        <v>154</v>
      </c>
      <c r="BL198" t="s">
        <v>155</v>
      </c>
      <c r="BM198" t="s">
        <v>750</v>
      </c>
      <c r="BN198" t="s">
        <v>74</v>
      </c>
      <c r="BO198" t="s">
        <v>74</v>
      </c>
      <c r="BP198" t="s">
        <v>74</v>
      </c>
      <c r="BQ198" t="s">
        <v>74</v>
      </c>
      <c r="BR198" t="s">
        <v>105</v>
      </c>
      <c r="BS198" t="s">
        <v>751</v>
      </c>
      <c r="BT198" t="str">
        <f>HYPERLINK("https%3A%2F%2Fwww.webofscience.com%2Fwos%2Fwoscc%2Ffull-record%2FWOS:001075677300003","View Full Record in Web of Science")</f>
        <v>View Full Record in Web of Science</v>
      </c>
    </row>
    <row r="199" spans="1:72" x14ac:dyDescent="0.25">
      <c r="A199" t="s">
        <v>72</v>
      </c>
      <c r="B199" t="s">
        <v>253</v>
      </c>
      <c r="C199" t="s">
        <v>74</v>
      </c>
      <c r="D199" t="s">
        <v>74</v>
      </c>
      <c r="E199" t="s">
        <v>74</v>
      </c>
      <c r="F199" t="s">
        <v>254</v>
      </c>
      <c r="G199" t="s">
        <v>74</v>
      </c>
      <c r="H199" t="s">
        <v>74</v>
      </c>
      <c r="I199" t="s">
        <v>255</v>
      </c>
      <c r="J199" t="s">
        <v>256</v>
      </c>
      <c r="K199" t="s">
        <v>74</v>
      </c>
      <c r="L199" t="s">
        <v>74</v>
      </c>
      <c r="M199" t="s">
        <v>78</v>
      </c>
      <c r="N199" t="s">
        <v>79</v>
      </c>
      <c r="O199" t="s">
        <v>74</v>
      </c>
      <c r="P199" t="s">
        <v>74</v>
      </c>
      <c r="Q199" t="s">
        <v>74</v>
      </c>
      <c r="R199" t="s">
        <v>74</v>
      </c>
      <c r="S199" t="s">
        <v>74</v>
      </c>
      <c r="T199" t="s">
        <v>257</v>
      </c>
      <c r="U199" t="s">
        <v>258</v>
      </c>
      <c r="V199" t="s">
        <v>259</v>
      </c>
      <c r="W199" t="s">
        <v>260</v>
      </c>
      <c r="X199" t="s">
        <v>261</v>
      </c>
      <c r="Y199" t="s">
        <v>262</v>
      </c>
      <c r="Z199" t="s">
        <v>263</v>
      </c>
      <c r="AA199" t="s">
        <v>74</v>
      </c>
      <c r="AB199" t="s">
        <v>74</v>
      </c>
      <c r="AC199" t="s">
        <v>74</v>
      </c>
      <c r="AD199" t="s">
        <v>74</v>
      </c>
      <c r="AE199" t="s">
        <v>74</v>
      </c>
      <c r="AF199" t="s">
        <v>74</v>
      </c>
      <c r="AG199">
        <v>50</v>
      </c>
      <c r="AH199">
        <v>3</v>
      </c>
      <c r="AI199">
        <v>3</v>
      </c>
      <c r="AJ199">
        <v>5</v>
      </c>
      <c r="AK199">
        <v>15</v>
      </c>
      <c r="AL199" t="s">
        <v>264</v>
      </c>
      <c r="AM199" t="s">
        <v>265</v>
      </c>
      <c r="AN199" t="s">
        <v>266</v>
      </c>
      <c r="AO199" t="s">
        <v>267</v>
      </c>
      <c r="AP199" t="s">
        <v>268</v>
      </c>
      <c r="AQ199" t="s">
        <v>74</v>
      </c>
      <c r="AR199" t="s">
        <v>269</v>
      </c>
      <c r="AS199" t="s">
        <v>270</v>
      </c>
      <c r="AT199" t="s">
        <v>126</v>
      </c>
      <c r="AU199">
        <v>2024</v>
      </c>
      <c r="AV199">
        <v>69</v>
      </c>
      <c r="AW199" t="s">
        <v>74</v>
      </c>
      <c r="AX199" t="s">
        <v>74</v>
      </c>
      <c r="AY199" t="s">
        <v>74</v>
      </c>
      <c r="AZ199" t="s">
        <v>74</v>
      </c>
      <c r="BA199" t="s">
        <v>74</v>
      </c>
      <c r="BB199" t="s">
        <v>74</v>
      </c>
      <c r="BC199" t="s">
        <v>74</v>
      </c>
      <c r="BD199">
        <v>100909</v>
      </c>
      <c r="BE199" t="s">
        <v>271</v>
      </c>
      <c r="BF199" t="str">
        <f>HYPERLINK("http://dx.doi.org/10.1016/j.finmar.2024.100909","http://dx.doi.org/10.1016/j.finmar.2024.100909")</f>
        <v>http://dx.doi.org/10.1016/j.finmar.2024.100909</v>
      </c>
      <c r="BG199" t="s">
        <v>74</v>
      </c>
      <c r="BH199" t="s">
        <v>272</v>
      </c>
      <c r="BI199">
        <v>17</v>
      </c>
      <c r="BJ199" t="s">
        <v>179</v>
      </c>
      <c r="BK199" t="s">
        <v>208</v>
      </c>
      <c r="BL199" t="s">
        <v>155</v>
      </c>
      <c r="BM199" t="s">
        <v>273</v>
      </c>
      <c r="BN199" t="s">
        <v>74</v>
      </c>
      <c r="BO199" t="s">
        <v>210</v>
      </c>
      <c r="BP199" t="s">
        <v>74</v>
      </c>
      <c r="BQ199" t="s">
        <v>74</v>
      </c>
      <c r="BR199" t="s">
        <v>105</v>
      </c>
      <c r="BS199" t="s">
        <v>274</v>
      </c>
      <c r="BT199" t="str">
        <f>HYPERLINK("https%3A%2F%2Fwww.webofscience.com%2Fwos%2Fwoscc%2Ffull-record%2FWOS:001247059800001","View Full Record in Web of Science")</f>
        <v>View Full Record in Web of Science</v>
      </c>
    </row>
    <row r="200" spans="1:72" x14ac:dyDescent="0.25">
      <c r="A200" t="s">
        <v>72</v>
      </c>
      <c r="B200" t="s">
        <v>387</v>
      </c>
      <c r="C200" t="s">
        <v>74</v>
      </c>
      <c r="D200" t="s">
        <v>74</v>
      </c>
      <c r="E200" t="s">
        <v>74</v>
      </c>
      <c r="F200" t="s">
        <v>388</v>
      </c>
      <c r="G200" t="s">
        <v>74</v>
      </c>
      <c r="H200" t="s">
        <v>74</v>
      </c>
      <c r="I200" t="s">
        <v>389</v>
      </c>
      <c r="J200" t="s">
        <v>390</v>
      </c>
      <c r="K200" t="s">
        <v>74</v>
      </c>
      <c r="L200" t="s">
        <v>74</v>
      </c>
      <c r="M200" t="s">
        <v>78</v>
      </c>
      <c r="N200" t="s">
        <v>79</v>
      </c>
      <c r="O200" t="s">
        <v>74</v>
      </c>
      <c r="P200" t="s">
        <v>74</v>
      </c>
      <c r="Q200" t="s">
        <v>74</v>
      </c>
      <c r="R200" t="s">
        <v>74</v>
      </c>
      <c r="S200" t="s">
        <v>74</v>
      </c>
      <c r="T200" t="s">
        <v>391</v>
      </c>
      <c r="U200" t="s">
        <v>392</v>
      </c>
      <c r="V200" t="s">
        <v>393</v>
      </c>
      <c r="W200" t="s">
        <v>394</v>
      </c>
      <c r="X200" t="s">
        <v>395</v>
      </c>
      <c r="Y200" t="s">
        <v>396</v>
      </c>
      <c r="Z200" t="s">
        <v>397</v>
      </c>
      <c r="AA200" t="s">
        <v>74</v>
      </c>
      <c r="AB200" t="s">
        <v>398</v>
      </c>
      <c r="AC200" t="s">
        <v>74</v>
      </c>
      <c r="AD200" t="s">
        <v>74</v>
      </c>
      <c r="AE200" t="s">
        <v>74</v>
      </c>
      <c r="AF200" t="s">
        <v>74</v>
      </c>
      <c r="AG200">
        <v>31</v>
      </c>
      <c r="AH200">
        <v>1</v>
      </c>
      <c r="AI200">
        <v>1</v>
      </c>
      <c r="AJ200">
        <v>0</v>
      </c>
      <c r="AK200">
        <v>1</v>
      </c>
      <c r="AL200" t="s">
        <v>399</v>
      </c>
      <c r="AM200" t="s">
        <v>265</v>
      </c>
      <c r="AN200" t="s">
        <v>400</v>
      </c>
      <c r="AO200" t="s">
        <v>401</v>
      </c>
      <c r="AP200" t="s">
        <v>402</v>
      </c>
      <c r="AQ200" t="s">
        <v>74</v>
      </c>
      <c r="AR200" t="s">
        <v>403</v>
      </c>
      <c r="AS200" t="s">
        <v>404</v>
      </c>
      <c r="AT200" t="s">
        <v>74</v>
      </c>
      <c r="AU200">
        <v>2024</v>
      </c>
      <c r="AV200">
        <v>18</v>
      </c>
      <c r="AW200">
        <v>3</v>
      </c>
      <c r="AX200" t="s">
        <v>74</v>
      </c>
      <c r="AY200" t="s">
        <v>74</v>
      </c>
      <c r="AZ200" t="s">
        <v>74</v>
      </c>
      <c r="BA200" t="s">
        <v>74</v>
      </c>
      <c r="BB200">
        <v>2177</v>
      </c>
      <c r="BC200">
        <v>2190</v>
      </c>
      <c r="BD200" t="s">
        <v>74</v>
      </c>
      <c r="BE200" t="s">
        <v>405</v>
      </c>
      <c r="BF200" t="str">
        <f>HYPERLINK("http://dx.doi.org/10.3233/IDT-240713","http://dx.doi.org/10.3233/IDT-240713")</f>
        <v>http://dx.doi.org/10.3233/IDT-240713</v>
      </c>
      <c r="BG200" t="s">
        <v>74</v>
      </c>
      <c r="BH200" t="s">
        <v>74</v>
      </c>
      <c r="BI200">
        <v>14</v>
      </c>
      <c r="BJ200" t="s">
        <v>406</v>
      </c>
      <c r="BK200" t="s">
        <v>154</v>
      </c>
      <c r="BL200" t="s">
        <v>250</v>
      </c>
      <c r="BM200" t="s">
        <v>407</v>
      </c>
      <c r="BN200" t="s">
        <v>74</v>
      </c>
      <c r="BO200" t="s">
        <v>408</v>
      </c>
      <c r="BP200" t="s">
        <v>74</v>
      </c>
      <c r="BQ200" t="s">
        <v>74</v>
      </c>
      <c r="BR200" t="s">
        <v>105</v>
      </c>
      <c r="BS200" t="s">
        <v>409</v>
      </c>
      <c r="BT200" t="str">
        <f>HYPERLINK("https%3A%2F%2Fwww.webofscience.com%2Fwos%2Fwoscc%2Ffull-record%2FWOS:001325852500002","View Full Record in Web of Science")</f>
        <v>View Full Record in Web of Science</v>
      </c>
    </row>
    <row r="201" spans="1:72" x14ac:dyDescent="0.25">
      <c r="A201" t="s">
        <v>72</v>
      </c>
      <c r="B201" t="s">
        <v>485</v>
      </c>
      <c r="C201" t="s">
        <v>74</v>
      </c>
      <c r="D201" t="s">
        <v>74</v>
      </c>
      <c r="E201" t="s">
        <v>74</v>
      </c>
      <c r="F201" t="s">
        <v>486</v>
      </c>
      <c r="G201" t="s">
        <v>74</v>
      </c>
      <c r="H201" t="s">
        <v>74</v>
      </c>
      <c r="I201" t="s">
        <v>487</v>
      </c>
      <c r="J201" t="s">
        <v>488</v>
      </c>
      <c r="K201" t="s">
        <v>74</v>
      </c>
      <c r="L201" t="s">
        <v>74</v>
      </c>
      <c r="M201" t="s">
        <v>78</v>
      </c>
      <c r="N201" t="s">
        <v>79</v>
      </c>
      <c r="O201" t="s">
        <v>74</v>
      </c>
      <c r="P201" t="s">
        <v>74</v>
      </c>
      <c r="Q201" t="s">
        <v>74</v>
      </c>
      <c r="R201" t="s">
        <v>74</v>
      </c>
      <c r="S201" t="s">
        <v>74</v>
      </c>
      <c r="T201" t="s">
        <v>489</v>
      </c>
      <c r="U201" t="s">
        <v>490</v>
      </c>
      <c r="V201" t="s">
        <v>491</v>
      </c>
      <c r="W201" t="s">
        <v>492</v>
      </c>
      <c r="X201" t="s">
        <v>493</v>
      </c>
      <c r="Y201" t="s">
        <v>494</v>
      </c>
      <c r="Z201" t="s">
        <v>495</v>
      </c>
      <c r="AA201" t="s">
        <v>496</v>
      </c>
      <c r="AB201" t="s">
        <v>74</v>
      </c>
      <c r="AC201" t="s">
        <v>497</v>
      </c>
      <c r="AD201" t="s">
        <v>498</v>
      </c>
      <c r="AE201" t="s">
        <v>499</v>
      </c>
      <c r="AF201" t="s">
        <v>74</v>
      </c>
      <c r="AG201">
        <v>46</v>
      </c>
      <c r="AH201">
        <v>1</v>
      </c>
      <c r="AI201">
        <v>1</v>
      </c>
      <c r="AJ201">
        <v>5</v>
      </c>
      <c r="AK201">
        <v>26</v>
      </c>
      <c r="AL201" t="s">
        <v>264</v>
      </c>
      <c r="AM201" t="s">
        <v>265</v>
      </c>
      <c r="AN201" t="s">
        <v>266</v>
      </c>
      <c r="AO201" t="s">
        <v>500</v>
      </c>
      <c r="AP201" t="s">
        <v>501</v>
      </c>
      <c r="AQ201" t="s">
        <v>74</v>
      </c>
      <c r="AR201" t="s">
        <v>502</v>
      </c>
      <c r="AS201" t="s">
        <v>503</v>
      </c>
      <c r="AT201" t="s">
        <v>478</v>
      </c>
      <c r="AU201">
        <v>2023</v>
      </c>
      <c r="AV201">
        <v>88</v>
      </c>
      <c r="AW201" t="s">
        <v>74</v>
      </c>
      <c r="AX201" t="s">
        <v>74</v>
      </c>
      <c r="AY201" t="s">
        <v>74</v>
      </c>
      <c r="AZ201" t="s">
        <v>74</v>
      </c>
      <c r="BA201" t="s">
        <v>74</v>
      </c>
      <c r="BB201" t="s">
        <v>74</v>
      </c>
      <c r="BC201" t="s">
        <v>74</v>
      </c>
      <c r="BD201">
        <v>101842</v>
      </c>
      <c r="BE201" t="s">
        <v>504</v>
      </c>
      <c r="BF201" t="str">
        <f>HYPERLINK("http://dx.doi.org/10.1016/j.intfin.2023.101842","http://dx.doi.org/10.1016/j.intfin.2023.101842")</f>
        <v>http://dx.doi.org/10.1016/j.intfin.2023.101842</v>
      </c>
      <c r="BG201" t="s">
        <v>74</v>
      </c>
      <c r="BH201" t="s">
        <v>505</v>
      </c>
      <c r="BI201">
        <v>20</v>
      </c>
      <c r="BJ201" t="s">
        <v>506</v>
      </c>
      <c r="BK201" t="s">
        <v>208</v>
      </c>
      <c r="BL201" t="s">
        <v>155</v>
      </c>
      <c r="BM201" t="s">
        <v>507</v>
      </c>
      <c r="BN201" t="s">
        <v>74</v>
      </c>
      <c r="BO201" t="s">
        <v>74</v>
      </c>
      <c r="BP201" t="s">
        <v>74</v>
      </c>
      <c r="BQ201" t="s">
        <v>74</v>
      </c>
      <c r="BR201" t="s">
        <v>105</v>
      </c>
      <c r="BS201" t="s">
        <v>508</v>
      </c>
      <c r="BT201" t="str">
        <f>HYPERLINK("https%3A%2F%2Fwww.webofscience.com%2Fwos%2Fwoscc%2Ffull-record%2FWOS:001090898700001","View Full Record in Web of Science")</f>
        <v>View Full Record in Web of Science</v>
      </c>
    </row>
    <row r="202" spans="1:72" x14ac:dyDescent="0.25">
      <c r="A202" s="3" t="s">
        <v>72</v>
      </c>
      <c r="B202" t="s">
        <v>4048</v>
      </c>
      <c r="I202" t="s">
        <v>4049</v>
      </c>
      <c r="AL202" s="3" t="s">
        <v>4050</v>
      </c>
      <c r="AU202">
        <v>2021</v>
      </c>
    </row>
    <row r="203" spans="1:72" x14ac:dyDescent="0.25">
      <c r="A203" t="s">
        <v>334</v>
      </c>
      <c r="B203" t="s">
        <v>1111</v>
      </c>
      <c r="C203" t="s">
        <v>74</v>
      </c>
      <c r="D203" t="s">
        <v>74</v>
      </c>
      <c r="E203" t="s">
        <v>1112</v>
      </c>
      <c r="F203" t="s">
        <v>1113</v>
      </c>
      <c r="G203" t="s">
        <v>74</v>
      </c>
      <c r="H203" t="s">
        <v>74</v>
      </c>
      <c r="I203" t="s">
        <v>1114</v>
      </c>
      <c r="J203" t="s">
        <v>1115</v>
      </c>
      <c r="K203" t="s">
        <v>74</v>
      </c>
      <c r="L203" t="s">
        <v>74</v>
      </c>
      <c r="M203" t="s">
        <v>78</v>
      </c>
      <c r="N203" t="s">
        <v>341</v>
      </c>
      <c r="O203" t="s">
        <v>1116</v>
      </c>
      <c r="P203" t="s">
        <v>1117</v>
      </c>
      <c r="Q203" t="s">
        <v>1118</v>
      </c>
      <c r="R203" t="s">
        <v>1119</v>
      </c>
      <c r="S203" t="s">
        <v>74</v>
      </c>
      <c r="T203" t="s">
        <v>1120</v>
      </c>
      <c r="U203" t="s">
        <v>1121</v>
      </c>
      <c r="V203" t="s">
        <v>1122</v>
      </c>
      <c r="W203" t="s">
        <v>1123</v>
      </c>
      <c r="X203" t="s">
        <v>1124</v>
      </c>
      <c r="Y203" t="s">
        <v>1125</v>
      </c>
      <c r="Z203" t="s">
        <v>1126</v>
      </c>
      <c r="AA203" t="s">
        <v>1127</v>
      </c>
      <c r="AB203" t="s">
        <v>1128</v>
      </c>
      <c r="AC203" t="s">
        <v>74</v>
      </c>
      <c r="AD203" t="s">
        <v>74</v>
      </c>
      <c r="AE203" t="s">
        <v>74</v>
      </c>
      <c r="AF203" t="s">
        <v>74</v>
      </c>
      <c r="AG203">
        <v>22</v>
      </c>
      <c r="AH203">
        <v>8</v>
      </c>
      <c r="AI203">
        <v>8</v>
      </c>
      <c r="AJ203">
        <v>2</v>
      </c>
      <c r="AK203">
        <v>7</v>
      </c>
      <c r="AL203" t="s">
        <v>336</v>
      </c>
      <c r="AM203" t="s">
        <v>352</v>
      </c>
      <c r="AN203" t="s">
        <v>353</v>
      </c>
      <c r="AO203" t="s">
        <v>74</v>
      </c>
      <c r="AP203" t="s">
        <v>74</v>
      </c>
      <c r="AQ203" t="s">
        <v>1129</v>
      </c>
      <c r="AR203" t="s">
        <v>74</v>
      </c>
      <c r="AS203" t="s">
        <v>74</v>
      </c>
      <c r="AT203" t="s">
        <v>74</v>
      </c>
      <c r="AU203">
        <v>2022</v>
      </c>
      <c r="AV203" t="s">
        <v>74</v>
      </c>
      <c r="AW203" t="s">
        <v>74</v>
      </c>
      <c r="AX203" t="s">
        <v>74</v>
      </c>
      <c r="AY203" t="s">
        <v>74</v>
      </c>
      <c r="AZ203" t="s">
        <v>74</v>
      </c>
      <c r="BA203" t="s">
        <v>74</v>
      </c>
      <c r="BB203">
        <v>298</v>
      </c>
      <c r="BC203">
        <v>303</v>
      </c>
      <c r="BD203" t="s">
        <v>74</v>
      </c>
      <c r="BE203" t="s">
        <v>1130</v>
      </c>
      <c r="BF203" t="str">
        <f>HYPERLINK("http://dx.doi.org/10.1109/Blockchain55522.2022.00048","http://dx.doi.org/10.1109/Blockchain55522.2022.00048")</f>
        <v>http://dx.doi.org/10.1109/Blockchain55522.2022.00048</v>
      </c>
      <c r="BG203" t="s">
        <v>74</v>
      </c>
      <c r="BH203" t="s">
        <v>74</v>
      </c>
      <c r="BI203">
        <v>6</v>
      </c>
      <c r="BJ203" t="s">
        <v>1131</v>
      </c>
      <c r="BK203" t="s">
        <v>359</v>
      </c>
      <c r="BL203" t="s">
        <v>250</v>
      </c>
      <c r="BM203" t="s">
        <v>1132</v>
      </c>
      <c r="BN203" t="s">
        <v>74</v>
      </c>
      <c r="BO203" t="s">
        <v>408</v>
      </c>
      <c r="BP203" t="s">
        <v>74</v>
      </c>
      <c r="BQ203" t="s">
        <v>74</v>
      </c>
      <c r="BR203" t="s">
        <v>105</v>
      </c>
      <c r="BS203" t="s">
        <v>1133</v>
      </c>
      <c r="BT203" t="str">
        <f>HYPERLINK("https%3A%2F%2Fwww.webofscience.com%2Fwos%2Fwoscc%2Ffull-record%2FWOS:000865770500037","View Full Record in Web of Science")</f>
        <v>View Full Record in Web of Science</v>
      </c>
    </row>
    <row r="204" spans="1:72" x14ac:dyDescent="0.25">
      <c r="A204" t="s">
        <v>72</v>
      </c>
      <c r="B204" t="s">
        <v>567</v>
      </c>
      <c r="C204" t="s">
        <v>74</v>
      </c>
      <c r="D204" t="s">
        <v>74</v>
      </c>
      <c r="E204" t="s">
        <v>74</v>
      </c>
      <c r="F204" t="s">
        <v>568</v>
      </c>
      <c r="G204" t="s">
        <v>74</v>
      </c>
      <c r="H204" t="s">
        <v>74</v>
      </c>
      <c r="I204" t="s">
        <v>569</v>
      </c>
      <c r="J204" t="s">
        <v>570</v>
      </c>
      <c r="K204" t="s">
        <v>74</v>
      </c>
      <c r="L204" t="s">
        <v>74</v>
      </c>
      <c r="M204" t="s">
        <v>78</v>
      </c>
      <c r="N204" t="s">
        <v>79</v>
      </c>
      <c r="O204" t="s">
        <v>74</v>
      </c>
      <c r="P204" t="s">
        <v>74</v>
      </c>
      <c r="Q204" t="s">
        <v>74</v>
      </c>
      <c r="R204" t="s">
        <v>74</v>
      </c>
      <c r="S204" t="s">
        <v>74</v>
      </c>
      <c r="T204" t="s">
        <v>571</v>
      </c>
      <c r="U204" t="s">
        <v>572</v>
      </c>
      <c r="V204" t="s">
        <v>573</v>
      </c>
      <c r="W204" t="s">
        <v>574</v>
      </c>
      <c r="X204" t="s">
        <v>575</v>
      </c>
      <c r="Y204" t="s">
        <v>576</v>
      </c>
      <c r="Z204" t="s">
        <v>577</v>
      </c>
      <c r="AA204" t="s">
        <v>578</v>
      </c>
      <c r="AB204" t="s">
        <v>579</v>
      </c>
      <c r="AC204" t="s">
        <v>74</v>
      </c>
      <c r="AD204" t="s">
        <v>74</v>
      </c>
      <c r="AE204" t="s">
        <v>74</v>
      </c>
      <c r="AF204" t="s">
        <v>74</v>
      </c>
      <c r="AG204">
        <v>56</v>
      </c>
      <c r="AH204">
        <v>0</v>
      </c>
      <c r="AI204">
        <v>0</v>
      </c>
      <c r="AJ204">
        <v>2</v>
      </c>
      <c r="AK204">
        <v>11</v>
      </c>
      <c r="AL204" t="s">
        <v>198</v>
      </c>
      <c r="AM204" t="s">
        <v>199</v>
      </c>
      <c r="AN204" t="s">
        <v>200</v>
      </c>
      <c r="AO204" t="s">
        <v>580</v>
      </c>
      <c r="AP204" t="s">
        <v>581</v>
      </c>
      <c r="AQ204" t="s">
        <v>74</v>
      </c>
      <c r="AR204" t="s">
        <v>582</v>
      </c>
      <c r="AS204" t="s">
        <v>583</v>
      </c>
      <c r="AT204" t="s">
        <v>584</v>
      </c>
      <c r="AU204">
        <v>2023</v>
      </c>
      <c r="AV204">
        <v>55</v>
      </c>
      <c r="AW204">
        <v>4</v>
      </c>
      <c r="AX204" t="s">
        <v>74</v>
      </c>
      <c r="AY204" t="s">
        <v>74</v>
      </c>
      <c r="AZ204" t="s">
        <v>74</v>
      </c>
      <c r="BA204" t="s">
        <v>74</v>
      </c>
      <c r="BB204" t="s">
        <v>74</v>
      </c>
      <c r="BC204" t="s">
        <v>74</v>
      </c>
      <c r="BD204">
        <v>101146</v>
      </c>
      <c r="BE204" t="s">
        <v>585</v>
      </c>
      <c r="BF204" t="str">
        <f>HYPERLINK("http://dx.doi.org/10.1016/j.bar.2022.101146","http://dx.doi.org/10.1016/j.bar.2022.101146")</f>
        <v>http://dx.doi.org/10.1016/j.bar.2022.101146</v>
      </c>
      <c r="BG204" t="s">
        <v>74</v>
      </c>
      <c r="BH204" t="s">
        <v>564</v>
      </c>
      <c r="BI204">
        <v>28</v>
      </c>
      <c r="BJ204" t="s">
        <v>179</v>
      </c>
      <c r="BK204" t="s">
        <v>208</v>
      </c>
      <c r="BL204" t="s">
        <v>155</v>
      </c>
      <c r="BM204" t="s">
        <v>586</v>
      </c>
      <c r="BN204" t="s">
        <v>74</v>
      </c>
      <c r="BO204" t="s">
        <v>74</v>
      </c>
      <c r="BP204" t="s">
        <v>74</v>
      </c>
      <c r="BQ204" t="s">
        <v>74</v>
      </c>
      <c r="BR204" t="s">
        <v>105</v>
      </c>
      <c r="BS204" t="s">
        <v>587</v>
      </c>
      <c r="BT204" t="str">
        <f>HYPERLINK("https%3A%2F%2Fwww.webofscience.com%2Fwos%2Fwoscc%2Ffull-record%2FWOS:001031628500001","View Full Record in Web of Science")</f>
        <v>View Full Record in Web of Science</v>
      </c>
    </row>
    <row r="205" spans="1:72" x14ac:dyDescent="0.25">
      <c r="A205" t="s">
        <v>72</v>
      </c>
      <c r="B205" t="s">
        <v>315</v>
      </c>
      <c r="C205" t="s">
        <v>74</v>
      </c>
      <c r="D205" t="s">
        <v>74</v>
      </c>
      <c r="E205" t="s">
        <v>74</v>
      </c>
      <c r="F205" t="s">
        <v>316</v>
      </c>
      <c r="G205" t="s">
        <v>74</v>
      </c>
      <c r="H205" t="s">
        <v>74</v>
      </c>
      <c r="I205" t="s">
        <v>317</v>
      </c>
      <c r="J205" t="s">
        <v>318</v>
      </c>
      <c r="K205" t="s">
        <v>74</v>
      </c>
      <c r="L205" t="s">
        <v>74</v>
      </c>
      <c r="M205" t="s">
        <v>78</v>
      </c>
      <c r="N205" t="s">
        <v>319</v>
      </c>
      <c r="O205" t="s">
        <v>74</v>
      </c>
      <c r="P205" t="s">
        <v>74</v>
      </c>
      <c r="Q205" t="s">
        <v>74</v>
      </c>
      <c r="R205" t="s">
        <v>74</v>
      </c>
      <c r="S205" t="s">
        <v>74</v>
      </c>
      <c r="T205" t="s">
        <v>320</v>
      </c>
      <c r="U205" t="s">
        <v>74</v>
      </c>
      <c r="V205" t="s">
        <v>321</v>
      </c>
      <c r="W205" t="s">
        <v>322</v>
      </c>
      <c r="X205" t="s">
        <v>323</v>
      </c>
      <c r="Y205" t="s">
        <v>324</v>
      </c>
      <c r="Z205" t="s">
        <v>325</v>
      </c>
      <c r="AA205" t="s">
        <v>326</v>
      </c>
      <c r="AB205" t="s">
        <v>74</v>
      </c>
      <c r="AC205" t="s">
        <v>74</v>
      </c>
      <c r="AD205" t="s">
        <v>74</v>
      </c>
      <c r="AE205" t="s">
        <v>74</v>
      </c>
      <c r="AF205" t="s">
        <v>74</v>
      </c>
      <c r="AG205">
        <v>31</v>
      </c>
      <c r="AH205">
        <v>2</v>
      </c>
      <c r="AI205">
        <v>2</v>
      </c>
      <c r="AJ205">
        <v>11</v>
      </c>
      <c r="AK205">
        <v>40</v>
      </c>
      <c r="AL205" t="s">
        <v>225</v>
      </c>
      <c r="AM205" t="s">
        <v>226</v>
      </c>
      <c r="AN205" t="s">
        <v>227</v>
      </c>
      <c r="AO205" t="s">
        <v>74</v>
      </c>
      <c r="AP205" t="s">
        <v>327</v>
      </c>
      <c r="AQ205" t="s">
        <v>74</v>
      </c>
      <c r="AR205" t="s">
        <v>328</v>
      </c>
      <c r="AS205" t="s">
        <v>318</v>
      </c>
      <c r="AT205" t="s">
        <v>329</v>
      </c>
      <c r="AU205">
        <v>2024</v>
      </c>
      <c r="AV205">
        <v>5</v>
      </c>
      <c r="AW205">
        <v>1</v>
      </c>
      <c r="AX205" t="s">
        <v>74</v>
      </c>
      <c r="AY205" t="s">
        <v>74</v>
      </c>
      <c r="AZ205" t="s">
        <v>74</v>
      </c>
      <c r="BA205" t="s">
        <v>74</v>
      </c>
      <c r="BB205">
        <v>55</v>
      </c>
      <c r="BC205">
        <v>71</v>
      </c>
      <c r="BD205" t="s">
        <v>74</v>
      </c>
      <c r="BE205" t="s">
        <v>330</v>
      </c>
      <c r="BF205" t="str">
        <f>HYPERLINK("http://dx.doi.org/10.3390/ai5010004","http://dx.doi.org/10.3390/ai5010004")</f>
        <v>http://dx.doi.org/10.3390/ai5010004</v>
      </c>
      <c r="BG205" t="s">
        <v>74</v>
      </c>
      <c r="BH205" t="s">
        <v>74</v>
      </c>
      <c r="BI205">
        <v>17</v>
      </c>
      <c r="BJ205" t="s">
        <v>331</v>
      </c>
      <c r="BK205" t="s">
        <v>154</v>
      </c>
      <c r="BL205" t="s">
        <v>250</v>
      </c>
      <c r="BM205" t="s">
        <v>332</v>
      </c>
      <c r="BN205" t="s">
        <v>74</v>
      </c>
      <c r="BO205" t="s">
        <v>104</v>
      </c>
      <c r="BP205" t="s">
        <v>74</v>
      </c>
      <c r="BQ205" t="s">
        <v>74</v>
      </c>
      <c r="BR205" t="s">
        <v>105</v>
      </c>
      <c r="BS205" t="s">
        <v>333</v>
      </c>
      <c r="BT205" t="str">
        <f>HYPERLINK("https%3A%2F%2Fwww.webofscience.com%2Fwos%2Fwoscc%2Ffull-record%2FWOS:001191463900001","View Full Record in Web of Science")</f>
        <v>View Full Record in Web of Science</v>
      </c>
    </row>
    <row r="206" spans="1:72" x14ac:dyDescent="0.25">
      <c r="A206" t="s">
        <v>72</v>
      </c>
      <c r="B206" t="s">
        <v>212</v>
      </c>
      <c r="C206" t="s">
        <v>74</v>
      </c>
      <c r="D206" t="s">
        <v>74</v>
      </c>
      <c r="E206" t="s">
        <v>74</v>
      </c>
      <c r="F206" t="s">
        <v>213</v>
      </c>
      <c r="G206" t="s">
        <v>74</v>
      </c>
      <c r="H206" t="s">
        <v>74</v>
      </c>
      <c r="I206" t="s">
        <v>214</v>
      </c>
      <c r="J206" t="s">
        <v>215</v>
      </c>
      <c r="K206" t="s">
        <v>74</v>
      </c>
      <c r="L206" t="s">
        <v>74</v>
      </c>
      <c r="M206" t="s">
        <v>78</v>
      </c>
      <c r="N206" t="s">
        <v>79</v>
      </c>
      <c r="O206" t="s">
        <v>74</v>
      </c>
      <c r="P206" t="s">
        <v>74</v>
      </c>
      <c r="Q206" t="s">
        <v>74</v>
      </c>
      <c r="R206" t="s">
        <v>74</v>
      </c>
      <c r="S206" t="s">
        <v>74</v>
      </c>
      <c r="T206" t="s">
        <v>216</v>
      </c>
      <c r="U206" t="s">
        <v>74</v>
      </c>
      <c r="V206" t="s">
        <v>217</v>
      </c>
      <c r="W206" t="s">
        <v>218</v>
      </c>
      <c r="X206" t="s">
        <v>219</v>
      </c>
      <c r="Y206" t="s">
        <v>220</v>
      </c>
      <c r="Z206" t="s">
        <v>221</v>
      </c>
      <c r="AA206" t="s">
        <v>74</v>
      </c>
      <c r="AB206" t="s">
        <v>222</v>
      </c>
      <c r="AC206" t="s">
        <v>223</v>
      </c>
      <c r="AD206" t="s">
        <v>223</v>
      </c>
      <c r="AE206" t="s">
        <v>224</v>
      </c>
      <c r="AF206" t="s">
        <v>74</v>
      </c>
      <c r="AG206">
        <v>42</v>
      </c>
      <c r="AH206">
        <v>2</v>
      </c>
      <c r="AI206">
        <v>2</v>
      </c>
      <c r="AJ206">
        <v>3</v>
      </c>
      <c r="AK206">
        <v>18</v>
      </c>
      <c r="AL206" t="s">
        <v>225</v>
      </c>
      <c r="AM206" t="s">
        <v>226</v>
      </c>
      <c r="AN206" t="s">
        <v>227</v>
      </c>
      <c r="AO206" t="s">
        <v>74</v>
      </c>
      <c r="AP206" t="s">
        <v>228</v>
      </c>
      <c r="AQ206" t="s">
        <v>74</v>
      </c>
      <c r="AR206" t="s">
        <v>229</v>
      </c>
      <c r="AS206" t="s">
        <v>230</v>
      </c>
      <c r="AT206" t="s">
        <v>126</v>
      </c>
      <c r="AU206">
        <v>2024</v>
      </c>
      <c r="AV206">
        <v>12</v>
      </c>
      <c r="AW206">
        <v>11</v>
      </c>
      <c r="AX206" t="s">
        <v>74</v>
      </c>
      <c r="AY206" t="s">
        <v>74</v>
      </c>
      <c r="AZ206" t="s">
        <v>74</v>
      </c>
      <c r="BA206" t="s">
        <v>74</v>
      </c>
      <c r="BB206" t="s">
        <v>74</v>
      </c>
      <c r="BC206" t="s">
        <v>74</v>
      </c>
      <c r="BD206">
        <v>1621</v>
      </c>
      <c r="BE206" t="s">
        <v>231</v>
      </c>
      <c r="BF206" t="str">
        <f>HYPERLINK("http://dx.doi.org/10.3390/math12111621","http://dx.doi.org/10.3390/math12111621")</f>
        <v>http://dx.doi.org/10.3390/math12111621</v>
      </c>
      <c r="BG206" t="s">
        <v>74</v>
      </c>
      <c r="BH206" t="s">
        <v>74</v>
      </c>
      <c r="BI206">
        <v>22</v>
      </c>
      <c r="BJ206" t="s">
        <v>230</v>
      </c>
      <c r="BK206" t="s">
        <v>101</v>
      </c>
      <c r="BL206" t="s">
        <v>230</v>
      </c>
      <c r="BM206" t="s">
        <v>232</v>
      </c>
      <c r="BN206" t="s">
        <v>74</v>
      </c>
      <c r="BO206" t="s">
        <v>104</v>
      </c>
      <c r="BP206" t="s">
        <v>74</v>
      </c>
      <c r="BQ206" t="s">
        <v>74</v>
      </c>
      <c r="BR206" t="s">
        <v>105</v>
      </c>
      <c r="BS206" t="s">
        <v>233</v>
      </c>
      <c r="BT206" t="str">
        <f>HYPERLINK("https%3A%2F%2Fwww.webofscience.com%2Fwos%2Fwoscc%2Ffull-record%2FWOS:001245432100001","View Full Record in Web of Science")</f>
        <v>View Full Record in Web of Science</v>
      </c>
    </row>
    <row r="207" spans="1:72" x14ac:dyDescent="0.25">
      <c r="A207" t="s">
        <v>72</v>
      </c>
      <c r="B207" t="s">
        <v>608</v>
      </c>
      <c r="C207" t="s">
        <v>74</v>
      </c>
      <c r="D207" t="s">
        <v>74</v>
      </c>
      <c r="E207" t="s">
        <v>74</v>
      </c>
      <c r="F207" t="s">
        <v>609</v>
      </c>
      <c r="G207" t="s">
        <v>74</v>
      </c>
      <c r="H207" t="s">
        <v>74</v>
      </c>
      <c r="I207" t="s">
        <v>610</v>
      </c>
      <c r="J207" t="s">
        <v>611</v>
      </c>
      <c r="K207" t="s">
        <v>74</v>
      </c>
      <c r="L207" t="s">
        <v>74</v>
      </c>
      <c r="M207" t="s">
        <v>78</v>
      </c>
      <c r="N207" t="s">
        <v>79</v>
      </c>
      <c r="O207" t="s">
        <v>74</v>
      </c>
      <c r="P207" t="s">
        <v>74</v>
      </c>
      <c r="Q207" t="s">
        <v>74</v>
      </c>
      <c r="R207" t="s">
        <v>74</v>
      </c>
      <c r="S207" t="s">
        <v>74</v>
      </c>
      <c r="T207" t="s">
        <v>612</v>
      </c>
      <c r="U207" t="s">
        <v>613</v>
      </c>
      <c r="V207" t="s">
        <v>614</v>
      </c>
      <c r="W207" t="s">
        <v>615</v>
      </c>
      <c r="X207" t="s">
        <v>616</v>
      </c>
      <c r="Y207" t="s">
        <v>617</v>
      </c>
      <c r="Z207" t="s">
        <v>618</v>
      </c>
      <c r="AA207" t="s">
        <v>619</v>
      </c>
      <c r="AB207" t="s">
        <v>620</v>
      </c>
      <c r="AC207" t="s">
        <v>621</v>
      </c>
      <c r="AD207" t="s">
        <v>622</v>
      </c>
      <c r="AE207" t="s">
        <v>623</v>
      </c>
      <c r="AF207" t="s">
        <v>74</v>
      </c>
      <c r="AG207">
        <v>65</v>
      </c>
      <c r="AH207">
        <v>15</v>
      </c>
      <c r="AI207">
        <v>15</v>
      </c>
      <c r="AJ207">
        <v>5</v>
      </c>
      <c r="AK207">
        <v>96</v>
      </c>
      <c r="AL207" t="s">
        <v>264</v>
      </c>
      <c r="AM207" t="s">
        <v>265</v>
      </c>
      <c r="AN207" t="s">
        <v>266</v>
      </c>
      <c r="AO207" t="s">
        <v>624</v>
      </c>
      <c r="AP207" t="s">
        <v>625</v>
      </c>
      <c r="AQ207" t="s">
        <v>74</v>
      </c>
      <c r="AR207" t="s">
        <v>626</v>
      </c>
      <c r="AS207" t="s">
        <v>627</v>
      </c>
      <c r="AT207" t="s">
        <v>126</v>
      </c>
      <c r="AU207">
        <v>2023</v>
      </c>
      <c r="AV207">
        <v>122</v>
      </c>
      <c r="AW207" t="s">
        <v>74</v>
      </c>
      <c r="AX207" t="s">
        <v>74</v>
      </c>
      <c r="AY207" t="s">
        <v>74</v>
      </c>
      <c r="AZ207" t="s">
        <v>74</v>
      </c>
      <c r="BA207" t="s">
        <v>74</v>
      </c>
      <c r="BB207" t="s">
        <v>74</v>
      </c>
      <c r="BC207" t="s">
        <v>74</v>
      </c>
      <c r="BD207">
        <v>106683</v>
      </c>
      <c r="BE207" t="s">
        <v>628</v>
      </c>
      <c r="BF207" t="str">
        <f>HYPERLINK("http://dx.doi.org/10.1016/j.eneco.2023.106683","http://dx.doi.org/10.1016/j.eneco.2023.106683")</f>
        <v>http://dx.doi.org/10.1016/j.eneco.2023.106683</v>
      </c>
      <c r="BG207" t="s">
        <v>74</v>
      </c>
      <c r="BH207" t="s">
        <v>629</v>
      </c>
      <c r="BI207">
        <v>15</v>
      </c>
      <c r="BJ207" t="s">
        <v>153</v>
      </c>
      <c r="BK207" t="s">
        <v>208</v>
      </c>
      <c r="BL207" t="s">
        <v>155</v>
      </c>
      <c r="BM207" t="s">
        <v>630</v>
      </c>
      <c r="BN207" t="s">
        <v>74</v>
      </c>
      <c r="BO207" t="s">
        <v>74</v>
      </c>
      <c r="BP207" t="s">
        <v>74</v>
      </c>
      <c r="BQ207" t="s">
        <v>74</v>
      </c>
      <c r="BR207" t="s">
        <v>105</v>
      </c>
      <c r="BS207" t="s">
        <v>631</v>
      </c>
      <c r="BT207" t="str">
        <f>HYPERLINK("https%3A%2F%2Fwww.webofscience.com%2Fwos%2Fwoscc%2Ffull-record%2FWOS:000998523900001","View Full Record in Web of Science")</f>
        <v>View Full Record in Web of Science</v>
      </c>
    </row>
    <row r="208" spans="1:72" x14ac:dyDescent="0.25">
      <c r="A208" t="s">
        <v>72</v>
      </c>
      <c r="B208" t="s">
        <v>234</v>
      </c>
      <c r="C208" t="s">
        <v>74</v>
      </c>
      <c r="D208" t="s">
        <v>74</v>
      </c>
      <c r="E208" t="s">
        <v>74</v>
      </c>
      <c r="F208" t="s">
        <v>235</v>
      </c>
      <c r="G208" t="s">
        <v>74</v>
      </c>
      <c r="H208" t="s">
        <v>74</v>
      </c>
      <c r="I208" t="s">
        <v>236</v>
      </c>
      <c r="J208" t="s">
        <v>237</v>
      </c>
      <c r="K208" t="s">
        <v>74</v>
      </c>
      <c r="L208" t="s">
        <v>74</v>
      </c>
      <c r="M208" t="s">
        <v>78</v>
      </c>
      <c r="N208" t="s">
        <v>79</v>
      </c>
      <c r="O208" t="s">
        <v>74</v>
      </c>
      <c r="P208" t="s">
        <v>74</v>
      </c>
      <c r="Q208" t="s">
        <v>74</v>
      </c>
      <c r="R208" t="s">
        <v>74</v>
      </c>
      <c r="S208" t="s">
        <v>74</v>
      </c>
      <c r="T208" t="s">
        <v>238</v>
      </c>
      <c r="U208" t="s">
        <v>239</v>
      </c>
      <c r="V208" t="s">
        <v>240</v>
      </c>
      <c r="W208" t="s">
        <v>241</v>
      </c>
      <c r="X208" t="s">
        <v>242</v>
      </c>
      <c r="Y208" t="s">
        <v>243</v>
      </c>
      <c r="Z208" t="s">
        <v>244</v>
      </c>
      <c r="AA208" t="s">
        <v>74</v>
      </c>
      <c r="AB208" t="s">
        <v>245</v>
      </c>
      <c r="AC208" t="s">
        <v>74</v>
      </c>
      <c r="AD208" t="s">
        <v>74</v>
      </c>
      <c r="AE208" t="s">
        <v>74</v>
      </c>
      <c r="AF208" t="s">
        <v>74</v>
      </c>
      <c r="AG208">
        <v>167</v>
      </c>
      <c r="AH208">
        <v>1</v>
      </c>
      <c r="AI208">
        <v>1</v>
      </c>
      <c r="AJ208">
        <v>1</v>
      </c>
      <c r="AK208">
        <v>7</v>
      </c>
      <c r="AL208" t="s">
        <v>225</v>
      </c>
      <c r="AM208" t="s">
        <v>226</v>
      </c>
      <c r="AN208" t="s">
        <v>227</v>
      </c>
      <c r="AO208" t="s">
        <v>74</v>
      </c>
      <c r="AP208" t="s">
        <v>246</v>
      </c>
      <c r="AQ208" t="s">
        <v>74</v>
      </c>
      <c r="AR208" t="s">
        <v>237</v>
      </c>
      <c r="AS208" t="s">
        <v>247</v>
      </c>
      <c r="AT208" t="s">
        <v>126</v>
      </c>
      <c r="AU208">
        <v>2024</v>
      </c>
      <c r="AV208">
        <v>17</v>
      </c>
      <c r="AW208">
        <v>6</v>
      </c>
      <c r="AX208" t="s">
        <v>74</v>
      </c>
      <c r="AY208" t="s">
        <v>74</v>
      </c>
      <c r="AZ208" t="s">
        <v>74</v>
      </c>
      <c r="BA208" t="s">
        <v>74</v>
      </c>
      <c r="BB208" t="s">
        <v>74</v>
      </c>
      <c r="BC208" t="s">
        <v>74</v>
      </c>
      <c r="BD208">
        <v>234</v>
      </c>
      <c r="BE208" t="s">
        <v>248</v>
      </c>
      <c r="BF208" t="str">
        <f>HYPERLINK("http://dx.doi.org/10.3390/a17060234","http://dx.doi.org/10.3390/a17060234")</f>
        <v>http://dx.doi.org/10.3390/a17060234</v>
      </c>
      <c r="BG208" t="s">
        <v>74</v>
      </c>
      <c r="BH208" t="s">
        <v>74</v>
      </c>
      <c r="BI208">
        <v>29</v>
      </c>
      <c r="BJ208" t="s">
        <v>249</v>
      </c>
      <c r="BK208" t="s">
        <v>154</v>
      </c>
      <c r="BL208" t="s">
        <v>250</v>
      </c>
      <c r="BM208" t="s">
        <v>251</v>
      </c>
      <c r="BN208" t="s">
        <v>74</v>
      </c>
      <c r="BO208" t="s">
        <v>104</v>
      </c>
      <c r="BP208" t="s">
        <v>74</v>
      </c>
      <c r="BQ208" t="s">
        <v>74</v>
      </c>
      <c r="BR208" t="s">
        <v>105</v>
      </c>
      <c r="BS208" t="s">
        <v>252</v>
      </c>
      <c r="BT208" t="str">
        <f>HYPERLINK("https%3A%2F%2Fwww.webofscience.com%2Fwos%2Fwoscc%2Ffull-record%2FWOS:001254693900001","View Full Record in Web of Science")</f>
        <v>View Full Record in Web of Science</v>
      </c>
    </row>
    <row r="209" spans="1:72" x14ac:dyDescent="0.25">
      <c r="A209" t="s">
        <v>72</v>
      </c>
      <c r="B209" t="s">
        <v>855</v>
      </c>
      <c r="C209" t="s">
        <v>74</v>
      </c>
      <c r="D209" t="s">
        <v>74</v>
      </c>
      <c r="E209" t="s">
        <v>74</v>
      </c>
      <c r="F209" t="s">
        <v>856</v>
      </c>
      <c r="G209" t="s">
        <v>74</v>
      </c>
      <c r="H209" t="s">
        <v>74</v>
      </c>
      <c r="I209" t="s">
        <v>857</v>
      </c>
      <c r="J209" t="s">
        <v>858</v>
      </c>
      <c r="K209" t="s">
        <v>74</v>
      </c>
      <c r="L209" t="s">
        <v>74</v>
      </c>
      <c r="M209" t="s">
        <v>78</v>
      </c>
      <c r="N209" t="s">
        <v>79</v>
      </c>
      <c r="O209" t="s">
        <v>74</v>
      </c>
      <c r="P209" t="s">
        <v>74</v>
      </c>
      <c r="Q209" t="s">
        <v>74</v>
      </c>
      <c r="R209" t="s">
        <v>74</v>
      </c>
      <c r="S209" t="s">
        <v>74</v>
      </c>
      <c r="T209" t="s">
        <v>859</v>
      </c>
      <c r="U209" t="s">
        <v>860</v>
      </c>
      <c r="V209" t="s">
        <v>861</v>
      </c>
      <c r="W209" t="s">
        <v>862</v>
      </c>
      <c r="X209" t="s">
        <v>863</v>
      </c>
      <c r="Y209" t="s">
        <v>864</v>
      </c>
      <c r="Z209" t="s">
        <v>865</v>
      </c>
      <c r="AA209" t="s">
        <v>74</v>
      </c>
      <c r="AB209" t="s">
        <v>866</v>
      </c>
      <c r="AC209" t="s">
        <v>867</v>
      </c>
      <c r="AD209" t="s">
        <v>868</v>
      </c>
      <c r="AE209" t="s">
        <v>869</v>
      </c>
      <c r="AF209" t="s">
        <v>74</v>
      </c>
      <c r="AG209">
        <v>44</v>
      </c>
      <c r="AH209">
        <v>25</v>
      </c>
      <c r="AI209">
        <v>25</v>
      </c>
      <c r="AJ209">
        <v>50</v>
      </c>
      <c r="AK209">
        <v>334</v>
      </c>
      <c r="AL209" t="s">
        <v>870</v>
      </c>
      <c r="AM209" t="s">
        <v>871</v>
      </c>
      <c r="AN209" t="s">
        <v>872</v>
      </c>
      <c r="AO209" t="s">
        <v>873</v>
      </c>
      <c r="AP209" t="s">
        <v>874</v>
      </c>
      <c r="AQ209" t="s">
        <v>74</v>
      </c>
      <c r="AR209" t="s">
        <v>875</v>
      </c>
      <c r="AS209" t="s">
        <v>876</v>
      </c>
      <c r="AT209" t="s">
        <v>877</v>
      </c>
      <c r="AU209">
        <v>2023</v>
      </c>
      <c r="AV209">
        <v>36</v>
      </c>
      <c r="AW209">
        <v>1</v>
      </c>
      <c r="AX209" t="s">
        <v>74</v>
      </c>
      <c r="AY209" t="s">
        <v>74</v>
      </c>
      <c r="AZ209" t="s">
        <v>74</v>
      </c>
      <c r="BA209" t="s">
        <v>74</v>
      </c>
      <c r="BB209">
        <v>1666</v>
      </c>
      <c r="BC209">
        <v>1687</v>
      </c>
      <c r="BD209" t="s">
        <v>74</v>
      </c>
      <c r="BE209" t="s">
        <v>878</v>
      </c>
      <c r="BF209" t="str">
        <f>HYPERLINK("http://dx.doi.org/10.1080/1331677X.2022.2092168","http://dx.doi.org/10.1080/1331677X.2022.2092168")</f>
        <v>http://dx.doi.org/10.1080/1331677X.2022.2092168</v>
      </c>
      <c r="BG209" t="s">
        <v>74</v>
      </c>
      <c r="BH209" t="s">
        <v>879</v>
      </c>
      <c r="BI209">
        <v>22</v>
      </c>
      <c r="BJ209" t="s">
        <v>153</v>
      </c>
      <c r="BK209" t="s">
        <v>208</v>
      </c>
      <c r="BL209" t="s">
        <v>155</v>
      </c>
      <c r="BM209" t="s">
        <v>880</v>
      </c>
      <c r="BN209" t="s">
        <v>74</v>
      </c>
      <c r="BO209" t="s">
        <v>881</v>
      </c>
      <c r="BP209" t="s">
        <v>74</v>
      </c>
      <c r="BQ209" t="s">
        <v>74</v>
      </c>
      <c r="BR209" t="s">
        <v>105</v>
      </c>
      <c r="BS209" t="s">
        <v>882</v>
      </c>
      <c r="BT209" t="str">
        <f>HYPERLINK("https%3A%2F%2Fwww.webofscience.com%2Fwos%2Fwoscc%2Ffull-record%2FWOS:000823584400001","View Full Record in Web of Science")</f>
        <v>View Full Record in Web of Science</v>
      </c>
    </row>
  </sheetData>
  <sortState xmlns:xlrd2="http://schemas.microsoft.com/office/spreadsheetml/2017/richdata2" ref="A2:BT209">
    <sortCondition ref="B2:B209"/>
  </sortState>
  <conditionalFormatting sqref="BE1:BE1048576">
    <cfRule type="duplicateValues" dxfId="1" priority="1" stopIfTrue="1"/>
  </conditionalFormatting>
  <conditionalFormatting sqref="BF1:BF1048576">
    <cfRule type="duplicateValues" dxfId="0" priority="2" stopIfTrue="1"/>
  </conditionalFormatting>
  <pageMargins left="0.78740157499999996" right="0.78740157499999996" top="0.984251969" bottom="0.984251969"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Long version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Jukl David</dc:creator>
  <cp:lastModifiedBy>Zdeněk Smutný</cp:lastModifiedBy>
  <dcterms:created xsi:type="dcterms:W3CDTF">2025-08-08T14:12:46Z</dcterms:created>
  <dcterms:modified xsi:type="dcterms:W3CDTF">2025-08-08T21:24:40Z</dcterms:modified>
</cp:coreProperties>
</file>